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ustomer\Documents\WOODBASTWICK PC\"/>
    </mc:Choice>
  </mc:AlternateContent>
  <xr:revisionPtr revIDLastSave="0" documentId="13_ncr:1_{A41D9BA3-F5BD-49B5-BBEA-453191355FE2}" xr6:coauthVersionLast="43" xr6:coauthVersionMax="43" xr10:uidLastSave="{00000000-0000-0000-0000-000000000000}"/>
  <bookViews>
    <workbookView xWindow="-120" yWindow="-120" windowWidth="20730" windowHeight="11310" tabRatio="756" xr2:uid="{BC1023DA-0C30-4370-9B7A-4FE234AEE4C5}"/>
  </bookViews>
  <sheets>
    <sheet name="Lloyds Treasurer's Account" sheetId="1" r:id="rId1"/>
    <sheet name="Lloyds Business Bank Instant" sheetId="2" r:id="rId2"/>
    <sheet name="Draft Budget &amp; Actuals 2018-19" sheetId="4" r:id="rId3"/>
    <sheet name="Other Accounts cfwd 310318" sheetId="5" r:id="rId4"/>
    <sheet name="Clerk's Report" sheetId="6" r:id="rId5"/>
    <sheet name="Bank Rec" sheetId="7" r:id="rId6"/>
  </sheets>
  <definedNames>
    <definedName name="_xlnm.Print_Area" localSheetId="4">'Clerk''s Report'!$A$1:$I$22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6" i="2" l="1"/>
  <c r="F23" i="7" l="1"/>
  <c r="F19" i="7"/>
  <c r="F12" i="7"/>
  <c r="F21" i="7" s="1"/>
  <c r="G43" i="1" l="1"/>
  <c r="F43" i="1"/>
  <c r="J6" i="1"/>
  <c r="J7" i="1" s="1"/>
  <c r="J8" i="1" s="1"/>
  <c r="J9" i="1" s="1"/>
  <c r="J10" i="1" s="1"/>
  <c r="J11" i="1" s="1"/>
  <c r="J12" i="1" s="1"/>
  <c r="J14" i="1" s="1"/>
  <c r="J15" i="1" s="1"/>
  <c r="J16" i="1" s="1"/>
  <c r="J17" i="1" s="1"/>
  <c r="J18" i="1" s="1"/>
  <c r="J19" i="1" s="1"/>
  <c r="J20" i="1" s="1"/>
  <c r="J21" i="1" s="1"/>
  <c r="J22" i="1" s="1"/>
  <c r="J23" i="1" s="1"/>
  <c r="J24" i="1" s="1"/>
  <c r="J25" i="1" s="1"/>
  <c r="J26" i="1" s="1"/>
  <c r="J27" i="1" s="1"/>
  <c r="J28" i="1" s="1"/>
  <c r="J29" i="1" s="1"/>
  <c r="J30" i="1" s="1"/>
  <c r="J31" i="1" s="1"/>
  <c r="J32" i="1" s="1"/>
  <c r="J33" i="1" s="1"/>
  <c r="J34" i="1" s="1"/>
  <c r="J35" i="1" s="1"/>
  <c r="J36" i="1" s="1"/>
  <c r="J37" i="1" s="1"/>
  <c r="J38" i="1" s="1"/>
  <c r="J40" i="1" s="1"/>
  <c r="J41" i="1" s="1"/>
  <c r="J42" i="1" s="1"/>
  <c r="I21" i="4" l="1"/>
  <c r="I26" i="4" s="1"/>
  <c r="E12" i="5" l="1"/>
  <c r="G6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7" i="4"/>
  <c r="G5" i="4"/>
  <c r="C26" i="4"/>
  <c r="C21" i="4"/>
  <c r="G7" i="2" l="1"/>
  <c r="G8" i="2" s="1"/>
  <c r="G9" i="2" s="1"/>
  <c r="G10" i="2" s="1"/>
  <c r="G11" i="2" s="1"/>
  <c r="G12" i="2" s="1"/>
  <c r="G13" i="2" s="1"/>
  <c r="G14" i="2" s="1"/>
  <c r="G15" i="2" s="1"/>
  <c r="G16" i="2" s="1"/>
  <c r="G17" i="2" s="1"/>
  <c r="E21" i="4"/>
  <c r="G21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customer</author>
  </authors>
  <commentList>
    <comment ref="I7" authorId="0" shapeId="0" xr:uid="{7EC042D2-F00F-4541-8127-932171AD25DD}">
      <text>
        <r>
          <rPr>
            <b/>
            <sz val="9"/>
            <color indexed="81"/>
            <rFont val="Tahoma"/>
            <family val="2"/>
          </rPr>
          <t>customer:</t>
        </r>
        <r>
          <rPr>
            <sz val="9"/>
            <color indexed="81"/>
            <rFont val="Tahoma"/>
            <family val="2"/>
          </rPr>
          <t xml:space="preserve">
Inc. known increase of Ranworth hire to £25 x 5 months </t>
        </r>
      </text>
    </comment>
    <comment ref="I24" authorId="0" shapeId="0" xr:uid="{1E481620-3ACE-4E8B-8B27-BDC760F594B2}">
      <text>
        <r>
          <rPr>
            <b/>
            <sz val="9"/>
            <color indexed="81"/>
            <rFont val="Tahoma"/>
            <family val="2"/>
          </rPr>
          <t>customer:</t>
        </r>
        <r>
          <rPr>
            <sz val="9"/>
            <color indexed="81"/>
            <rFont val="Tahoma"/>
            <family val="2"/>
          </rPr>
          <t xml:space="preserve">
Best guess at VAT refund
</t>
        </r>
      </text>
    </comment>
  </commentList>
</comments>
</file>

<file path=xl/sharedStrings.xml><?xml version="1.0" encoding="utf-8"?>
<sst xmlns="http://schemas.openxmlformats.org/spreadsheetml/2006/main" count="268" uniqueCount="168">
  <si>
    <t>Income &amp; Expenditure 2018-2019</t>
  </si>
  <si>
    <t>Date</t>
  </si>
  <si>
    <t xml:space="preserve">Name </t>
  </si>
  <si>
    <t xml:space="preserve">Pay Method </t>
  </si>
  <si>
    <t>Paid In</t>
  </si>
  <si>
    <t>Paid Out</t>
  </si>
  <si>
    <t xml:space="preserve">Balance </t>
  </si>
  <si>
    <t>Comments</t>
  </si>
  <si>
    <t>E. Oliver</t>
  </si>
  <si>
    <t xml:space="preserve">Description </t>
  </si>
  <si>
    <t xml:space="preserve">Salary </t>
  </si>
  <si>
    <t>Precept</t>
  </si>
  <si>
    <t>NALC</t>
  </si>
  <si>
    <t>Subscription</t>
  </si>
  <si>
    <t xml:space="preserve">Public Liability Insurance </t>
  </si>
  <si>
    <t xml:space="preserve">C. Purdy </t>
  </si>
  <si>
    <t>Paid Out (Gross)</t>
  </si>
  <si>
    <t>VAT Element</t>
  </si>
  <si>
    <t>Net Figure</t>
  </si>
  <si>
    <t>Interest Earned</t>
  </si>
  <si>
    <t>J W Gallop</t>
  </si>
  <si>
    <t xml:space="preserve">Woodbastwick (Inc. Ranworth &amp; Panxworth) Parish Council </t>
  </si>
  <si>
    <t>000588</t>
  </si>
  <si>
    <t>"DPC"</t>
  </si>
  <si>
    <t>Unknown</t>
  </si>
  <si>
    <t>000592</t>
  </si>
  <si>
    <t>000589</t>
  </si>
  <si>
    <t>Woodbastwick Village Hall</t>
  </si>
  <si>
    <t>Hire fee</t>
  </si>
  <si>
    <t>Broadland District Council</t>
  </si>
  <si>
    <t>000582</t>
  </si>
  <si>
    <t>Ranworth Village Hall</t>
  </si>
  <si>
    <t>000591</t>
  </si>
  <si>
    <t>000524</t>
  </si>
  <si>
    <t>000595</t>
  </si>
  <si>
    <t>000603</t>
  </si>
  <si>
    <t>000602</t>
  </si>
  <si>
    <t>000601</t>
  </si>
  <si>
    <t>Zurich</t>
  </si>
  <si>
    <t>000604</t>
  </si>
  <si>
    <t>Internal Audit fee</t>
  </si>
  <si>
    <t>000594</t>
  </si>
  <si>
    <t>000596</t>
  </si>
  <si>
    <t>Norfolk County Council</t>
  </si>
  <si>
    <t xml:space="preserve">Parish Partnership Scheme </t>
  </si>
  <si>
    <t>000597</t>
  </si>
  <si>
    <t>Ranworth Signage</t>
  </si>
  <si>
    <t>000599</t>
  </si>
  <si>
    <t>000605</t>
  </si>
  <si>
    <t>Panxworth Girl Guides</t>
  </si>
  <si>
    <t xml:space="preserve">Donation  </t>
  </si>
  <si>
    <t>000606</t>
  </si>
  <si>
    <t>000607</t>
  </si>
  <si>
    <t>Marshland Mardler</t>
  </si>
  <si>
    <t>Newsletter Donation</t>
  </si>
  <si>
    <t>000598</t>
  </si>
  <si>
    <t>For Sept</t>
  </si>
  <si>
    <t>For Nov</t>
  </si>
  <si>
    <t>000600</t>
  </si>
  <si>
    <t>000608</t>
  </si>
  <si>
    <t>000611</t>
  </si>
  <si>
    <t>For 2 Months</t>
  </si>
  <si>
    <t>2 months</t>
  </si>
  <si>
    <t xml:space="preserve">LCPAS </t>
  </si>
  <si>
    <t xml:space="preserve">Finance Training for Clerk </t>
  </si>
  <si>
    <t>000609</t>
  </si>
  <si>
    <t>Information Commissioner</t>
  </si>
  <si>
    <t xml:space="preserve">Data Protection Annual Fee </t>
  </si>
  <si>
    <t xml:space="preserve">Credit </t>
  </si>
  <si>
    <t>As at 8th March 2018</t>
  </si>
  <si>
    <t>000593</t>
  </si>
  <si>
    <t xml:space="preserve">Budget Code </t>
  </si>
  <si>
    <t xml:space="preserve">2018-2019 Draft Budget </t>
  </si>
  <si>
    <t>Budget</t>
  </si>
  <si>
    <t xml:space="preserve">Clerk's Salary </t>
  </si>
  <si>
    <t xml:space="preserve">Phone Box Costs </t>
  </si>
  <si>
    <t xml:space="preserve">Room Hire </t>
  </si>
  <si>
    <t>External Audit</t>
  </si>
  <si>
    <t xml:space="preserve">Internal Audit </t>
  </si>
  <si>
    <t>Code</t>
  </si>
  <si>
    <t>CS</t>
  </si>
  <si>
    <t>PBC</t>
  </si>
  <si>
    <t>RH</t>
  </si>
  <si>
    <t>EA</t>
  </si>
  <si>
    <t>IA</t>
  </si>
  <si>
    <t>Sub</t>
  </si>
  <si>
    <t xml:space="preserve">Subscriptions </t>
  </si>
  <si>
    <t>Ins</t>
  </si>
  <si>
    <t xml:space="preserve">Insurances </t>
  </si>
  <si>
    <t>Misc</t>
  </si>
  <si>
    <t xml:space="preserve">Stationery, Phone </t>
  </si>
  <si>
    <t>OE</t>
  </si>
  <si>
    <t xml:space="preserve">Other Expenses </t>
  </si>
  <si>
    <t>Don</t>
  </si>
  <si>
    <t xml:space="preserve">S.137 Donations </t>
  </si>
  <si>
    <t>Odon</t>
  </si>
  <si>
    <t xml:space="preserve">Other Donations </t>
  </si>
  <si>
    <t>Gr</t>
  </si>
  <si>
    <t xml:space="preserve">Grants </t>
  </si>
  <si>
    <t>Con</t>
  </si>
  <si>
    <t xml:space="preserve">Contingency </t>
  </si>
  <si>
    <t>Cap</t>
  </si>
  <si>
    <t xml:space="preserve">Capital  eg. Grit Bins </t>
  </si>
  <si>
    <t>CSW</t>
  </si>
  <si>
    <t xml:space="preserve">Community Speed Watch </t>
  </si>
  <si>
    <t>Tra</t>
  </si>
  <si>
    <t xml:space="preserve">Training </t>
  </si>
  <si>
    <t xml:space="preserve">Carried over </t>
  </si>
  <si>
    <t>VAT Refund</t>
  </si>
  <si>
    <t>Actual Spend</t>
  </si>
  <si>
    <t xml:space="preserve">Odon </t>
  </si>
  <si>
    <t>Contribution to Heat, Light, Electricity &amp; Broadband</t>
  </si>
  <si>
    <t>Clerk Fee</t>
  </si>
  <si>
    <t>No invoice to support payment</t>
  </si>
  <si>
    <t xml:space="preserve">Other </t>
  </si>
  <si>
    <t>Difference</t>
  </si>
  <si>
    <t>Other Accounts</t>
  </si>
  <si>
    <t xml:space="preserve">Earmarked Reserves </t>
  </si>
  <si>
    <t xml:space="preserve">Millenium Book </t>
  </si>
  <si>
    <t xml:space="preserve">Improved Signage </t>
  </si>
  <si>
    <t>(presuming this is Parish P'Ship Scheme for Signage - actual fee 875.00)</t>
  </si>
  <si>
    <t xml:space="preserve">Replacement Noticeboard </t>
  </si>
  <si>
    <t xml:space="preserve">Details taken from Finance Report for Year End 31/03/2018 from Eileen Oliver - please note there are no supporting documents for these figures and no access to accounts to reconcile these figures.  </t>
  </si>
  <si>
    <t>Training fee (50% reimbursement due)</t>
  </si>
  <si>
    <t>Clerk</t>
  </si>
  <si>
    <t>Vivienne Adshead</t>
  </si>
  <si>
    <t>Reimbursement for Speed Volunteers PPE</t>
  </si>
  <si>
    <t xml:space="preserve">Ranworth Village Hall </t>
  </si>
  <si>
    <t xml:space="preserve">Clerk Fee </t>
  </si>
  <si>
    <t>000612</t>
  </si>
  <si>
    <t>000613</t>
  </si>
  <si>
    <t>000614</t>
  </si>
  <si>
    <t>000616</t>
  </si>
  <si>
    <t>000615</t>
  </si>
  <si>
    <t>Broadland Tree Warden Network</t>
  </si>
  <si>
    <t xml:space="preserve">Contribution to Costs </t>
  </si>
  <si>
    <t>000617</t>
  </si>
  <si>
    <t xml:space="preserve">Replacement chq for May 2018 </t>
  </si>
  <si>
    <t xml:space="preserve">Tunstead Village Hall </t>
  </si>
  <si>
    <t>Training fee (50% reimbursement received)</t>
  </si>
  <si>
    <t>HMRC</t>
  </si>
  <si>
    <t xml:space="preserve">VAT refund </t>
  </si>
  <si>
    <t>Course Cancelled - chq was agreed to be voided then presented on 09/02/19 - IN DISPUTE</t>
  </si>
  <si>
    <t>UNPRESENTED @ 30/03/19</t>
  </si>
  <si>
    <t>UNPRESENTED &amp; LOST</t>
  </si>
  <si>
    <t>PPS Signage</t>
  </si>
  <si>
    <t>2019/20                         10% increase</t>
  </si>
  <si>
    <t xml:space="preserve">Clerk's Report 2018/19 </t>
  </si>
  <si>
    <t xml:space="preserve">Following Eileen's sudden passing the accounts were missing some figures, paperwork and details.  I spent the first few months from October onwards collating and assessing documents and trying to gain access to the Lloyds accounts to reconcile income and expenditure and recreating a cashbook to show entries.                                                                                                                                                                                                   Access to Lloyds online banking has been achieved, we continue to work toward them accepting 2 'online' signatories to sign off BACS payments.                                                                                                                              The Precept had increased this year from £3,253 to £3,300.                                                                                    Total expenditure was £3,684.94.    Total income, including the precept, was £3,574.33.                                                    The savings account total is £6,062.19 (this incorporates the 'Millennium Book' sum of £1,682.89 held on behalf of the community of Ranworth).                                                                                                                                Woodbastwick PC are now sharing training costs 50:50 with Tunstead Parish Council to make better use of funds.  </t>
  </si>
  <si>
    <t>CREDIT 50051</t>
  </si>
  <si>
    <t xml:space="preserve">CREDIT  </t>
  </si>
  <si>
    <t>CREDIT</t>
  </si>
  <si>
    <t>000610</t>
  </si>
  <si>
    <t>Business Accounting Basics</t>
  </si>
  <si>
    <t xml:space="preserve">Bank reconciliation statement as at </t>
  </si>
  <si>
    <t>Balance at bank as per cash book</t>
  </si>
  <si>
    <t>add unpresented cheques</t>
  </si>
  <si>
    <t>Name</t>
  </si>
  <si>
    <t>Cheque number</t>
  </si>
  <si>
    <t>Amount</t>
  </si>
  <si>
    <t>Reference</t>
  </si>
  <si>
    <t>WVH</t>
  </si>
  <si>
    <t>593</t>
  </si>
  <si>
    <t>Broadland Trees</t>
  </si>
  <si>
    <t>615</t>
  </si>
  <si>
    <t>Less: Outstanding lodgements receipts</t>
  </si>
  <si>
    <t>Cash Book Balance</t>
  </si>
  <si>
    <t>Reconciled Bank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</si>
</sst>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£&quot;#,##0.00;[Red]\-&quot;£&quot;#,##0.00"/>
    <numFmt numFmtId="164" formatCode="dd/mm/yyyy;@"/>
    <numFmt numFmtId="165" formatCode="_-[$£-809]* #,##0.00_-;\-[$£-809]* #,##0.00_-;_-[$£-809]* &quot;-&quot;??_-;_-@_-"/>
    <numFmt numFmtId="166" formatCode="dd/mm/yy;@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theme="1"/>
      <name val="Calibri"/>
      <family val="2"/>
      <scheme val="minor"/>
    </font>
    <font>
      <b/>
      <sz val="1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Alignment="1">
      <alignment horizontal="left"/>
    </xf>
    <xf numFmtId="4" fontId="0" fillId="0" borderId="0" xfId="0" applyNumberFormat="1" applyAlignment="1">
      <alignment horizontal="left"/>
    </xf>
    <xf numFmtId="49" fontId="0" fillId="0" borderId="0" xfId="0" applyNumberFormat="1"/>
    <xf numFmtId="164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4" fontId="2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4" fontId="0" fillId="0" borderId="0" xfId="0" applyNumberFormat="1" applyAlignment="1">
      <alignment horizontal="right"/>
    </xf>
    <xf numFmtId="14" fontId="0" fillId="0" borderId="0" xfId="0" applyNumberFormat="1"/>
    <xf numFmtId="4" fontId="0" fillId="0" borderId="0" xfId="0" applyNumberFormat="1"/>
    <xf numFmtId="0" fontId="0" fillId="0" borderId="0" xfId="0" applyAlignment="1">
      <alignment horizontal="righ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horizontal="left" vertical="center"/>
    </xf>
    <xf numFmtId="49" fontId="4" fillId="0" borderId="0" xfId="0" applyNumberFormat="1" applyFont="1"/>
    <xf numFmtId="49" fontId="3" fillId="0" borderId="0" xfId="0" applyNumberFormat="1" applyFont="1"/>
    <xf numFmtId="14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  <xf numFmtId="0" fontId="2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0" fontId="0" fillId="0" borderId="0" xfId="0" applyAlignment="1">
      <alignment vertical="top"/>
    </xf>
    <xf numFmtId="4" fontId="1" fillId="0" borderId="1" xfId="0" applyNumberFormat="1" applyFont="1" applyBorder="1" applyAlignment="1">
      <alignment horizontal="right"/>
    </xf>
    <xf numFmtId="4" fontId="5" fillId="0" borderId="0" xfId="0" applyNumberFormat="1" applyFont="1"/>
    <xf numFmtId="0" fontId="5" fillId="0" borderId="0" xfId="0" applyFont="1"/>
    <xf numFmtId="49" fontId="5" fillId="0" borderId="0" xfId="0" applyNumberFormat="1" applyFont="1"/>
    <xf numFmtId="4" fontId="5" fillId="0" borderId="0" xfId="0" applyNumberFormat="1" applyFont="1" applyAlignment="1">
      <alignment horizontal="right"/>
    </xf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right" vertical="top"/>
    </xf>
    <xf numFmtId="4" fontId="1" fillId="0" borderId="1" xfId="0" applyNumberFormat="1" applyFont="1" applyBorder="1"/>
    <xf numFmtId="0" fontId="1" fillId="0" borderId="0" xfId="0" applyFont="1" applyAlignment="1">
      <alignment vertical="center" wrapText="1"/>
    </xf>
    <xf numFmtId="4" fontId="1" fillId="0" borderId="2" xfId="0" applyNumberFormat="1" applyFont="1" applyBorder="1" applyAlignment="1">
      <alignment horizontal="right"/>
    </xf>
    <xf numFmtId="164" fontId="0" fillId="0" borderId="0" xfId="0" applyNumberFormat="1" applyFont="1" applyAlignment="1">
      <alignment horizontal="left"/>
    </xf>
    <xf numFmtId="49" fontId="0" fillId="0" borderId="0" xfId="0" applyNumberFormat="1" applyFont="1"/>
    <xf numFmtId="49" fontId="0" fillId="0" borderId="0" xfId="0" applyNumberFormat="1" applyFont="1" applyAlignment="1">
      <alignment horizontal="left"/>
    </xf>
    <xf numFmtId="4" fontId="0" fillId="0" borderId="0" xfId="0" applyNumberFormat="1" applyFont="1" applyAlignment="1">
      <alignment horizontal="left"/>
    </xf>
    <xf numFmtId="4" fontId="1" fillId="0" borderId="2" xfId="0" applyNumberFormat="1" applyFont="1" applyBorder="1" applyAlignment="1">
      <alignment horizontal="left"/>
    </xf>
    <xf numFmtId="0" fontId="3" fillId="0" borderId="0" xfId="0" applyFont="1"/>
    <xf numFmtId="0" fontId="1" fillId="0" borderId="0" xfId="0" applyFont="1" applyAlignment="1">
      <alignment vertical="top" wrapText="1"/>
    </xf>
    <xf numFmtId="4" fontId="6" fillId="0" borderId="0" xfId="0" applyNumberFormat="1" applyFont="1"/>
    <xf numFmtId="4" fontId="0" fillId="0" borderId="1" xfId="0" applyNumberFormat="1" applyBorder="1"/>
    <xf numFmtId="165" fontId="0" fillId="0" borderId="0" xfId="0" applyNumberFormat="1"/>
    <xf numFmtId="165" fontId="6" fillId="0" borderId="1" xfId="0" applyNumberFormat="1" applyFont="1" applyBorder="1"/>
    <xf numFmtId="14" fontId="0" fillId="2" borderId="0" xfId="0" applyNumberFormat="1" applyFill="1" applyAlignment="1">
      <alignment horizontal="left"/>
    </xf>
    <xf numFmtId="49" fontId="0" fillId="2" borderId="0" xfId="0" applyNumberFormat="1" applyFill="1"/>
    <xf numFmtId="49" fontId="0" fillId="2" borderId="0" xfId="0" applyNumberFormat="1" applyFill="1" applyAlignment="1">
      <alignment horizontal="left"/>
    </xf>
    <xf numFmtId="4" fontId="0" fillId="2" borderId="0" xfId="0" applyNumberFormat="1" applyFill="1" applyAlignment="1">
      <alignment horizontal="left"/>
    </xf>
    <xf numFmtId="0" fontId="0" fillId="2" borderId="0" xfId="0" applyFill="1"/>
    <xf numFmtId="164" fontId="0" fillId="2" borderId="0" xfId="0" applyNumberFormat="1" applyFont="1" applyFill="1" applyAlignment="1">
      <alignment horizontal="left"/>
    </xf>
    <xf numFmtId="49" fontId="0" fillId="2" borderId="0" xfId="0" applyNumberFormat="1" applyFont="1" applyFill="1"/>
    <xf numFmtId="49" fontId="0" fillId="2" borderId="0" xfId="0" applyNumberFormat="1" applyFont="1" applyFill="1" applyAlignment="1">
      <alignment horizontal="left"/>
    </xf>
    <xf numFmtId="4" fontId="0" fillId="2" borderId="0" xfId="0" applyNumberFormat="1" applyFont="1" applyFill="1" applyAlignment="1">
      <alignment horizontal="left"/>
    </xf>
    <xf numFmtId="4" fontId="0" fillId="0" borderId="2" xfId="0" applyNumberFormat="1" applyBorder="1" applyAlignment="1">
      <alignment horizontal="left"/>
    </xf>
    <xf numFmtId="0" fontId="10" fillId="0" borderId="0" xfId="0" applyFont="1"/>
    <xf numFmtId="8" fontId="0" fillId="0" borderId="0" xfId="0" applyNumberFormat="1"/>
    <xf numFmtId="0" fontId="11" fillId="0" borderId="0" xfId="0" applyFont="1"/>
    <xf numFmtId="14" fontId="0" fillId="3" borderId="3" xfId="0" applyNumberFormat="1" applyFill="1" applyBorder="1"/>
    <xf numFmtId="8" fontId="11" fillId="0" borderId="3" xfId="0" applyNumberFormat="1" applyFont="1" applyBorder="1" applyProtection="1">
      <protection locked="0"/>
    </xf>
    <xf numFmtId="0" fontId="0" fillId="2" borderId="4" xfId="0" applyFill="1" applyBorder="1" applyAlignment="1">
      <alignment horizontal="center" vertical="center"/>
    </xf>
    <xf numFmtId="49" fontId="0" fillId="2" borderId="5" xfId="0" applyNumberFormat="1" applyFill="1" applyBorder="1" applyAlignment="1">
      <alignment horizontal="center" vertical="center"/>
    </xf>
    <xf numFmtId="49" fontId="0" fillId="2" borderId="5" xfId="0" applyNumberFormat="1" applyFill="1" applyBorder="1" applyAlignment="1">
      <alignment horizontal="center" vertical="center" wrapText="1"/>
    </xf>
    <xf numFmtId="8" fontId="0" fillId="2" borderId="6" xfId="0" applyNumberFormat="1" applyFill="1" applyBorder="1" applyAlignment="1">
      <alignment horizontal="center" vertical="center"/>
    </xf>
    <xf numFmtId="166" fontId="0" fillId="0" borderId="7" xfId="0" applyNumberFormat="1" applyBorder="1" applyProtection="1">
      <protection locked="0"/>
    </xf>
    <xf numFmtId="49" fontId="0" fillId="0" borderId="8" xfId="0" applyNumberFormat="1" applyBorder="1" applyProtection="1">
      <protection locked="0"/>
    </xf>
    <xf numFmtId="8" fontId="0" fillId="0" borderId="9" xfId="0" applyNumberFormat="1" applyBorder="1" applyProtection="1">
      <protection locked="0"/>
    </xf>
    <xf numFmtId="166" fontId="0" fillId="0" borderId="10" xfId="0" applyNumberFormat="1" applyBorder="1" applyProtection="1">
      <protection locked="0"/>
    </xf>
    <xf numFmtId="49" fontId="0" fillId="0" borderId="11" xfId="0" applyNumberFormat="1" applyBorder="1" applyProtection="1">
      <protection locked="0"/>
    </xf>
    <xf numFmtId="8" fontId="0" fillId="0" borderId="12" xfId="0" applyNumberFormat="1" applyBorder="1" applyProtection="1">
      <protection locked="0"/>
    </xf>
    <xf numFmtId="166" fontId="0" fillId="0" borderId="0" xfId="0" applyNumberFormat="1"/>
    <xf numFmtId="166" fontId="0" fillId="2" borderId="4" xfId="0" applyNumberFormat="1" applyFill="1" applyBorder="1" applyAlignment="1">
      <alignment horizontal="center" vertical="center"/>
    </xf>
    <xf numFmtId="0" fontId="12" fillId="0" borderId="0" xfId="0" applyFont="1"/>
    <xf numFmtId="0" fontId="13" fillId="0" borderId="0" xfId="0" applyFont="1"/>
    <xf numFmtId="49" fontId="13" fillId="0" borderId="0" xfId="0" applyNumberFormat="1" applyFont="1"/>
    <xf numFmtId="8" fontId="13" fillId="0" borderId="0" xfId="0" applyNumberFormat="1" applyFont="1"/>
    <xf numFmtId="8" fontId="12" fillId="0" borderId="13" xfId="0" applyNumberFormat="1" applyFont="1" applyBorder="1"/>
    <xf numFmtId="0" fontId="0" fillId="0" borderId="0" xfId="0" applyAlignment="1">
      <alignment horizontal="center" vertical="top" wrapText="1"/>
    </xf>
    <xf numFmtId="0" fontId="9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A1AAD-D20E-4713-9E32-0663C91C639B}">
  <sheetPr>
    <pageSetUpPr fitToPage="1"/>
  </sheetPr>
  <dimension ref="A1:L134"/>
  <sheetViews>
    <sheetView tabSelected="1" topLeftCell="A22" workbookViewId="0">
      <selection activeCell="H34" sqref="H34"/>
    </sheetView>
  </sheetViews>
  <sheetFormatPr defaultRowHeight="15" x14ac:dyDescent="0.25"/>
  <cols>
    <col min="1" max="1" width="12.7109375" style="1" customWidth="1"/>
    <col min="2" max="2" width="12.7109375" customWidth="1"/>
    <col min="3" max="3" width="26" customWidth="1"/>
    <col min="4" max="4" width="46" style="5" customWidth="1"/>
    <col min="5" max="5" width="7.5703125" style="5" customWidth="1"/>
    <col min="6" max="6" width="9" style="1" customWidth="1"/>
    <col min="7" max="7" width="8.42578125" style="1" customWidth="1"/>
    <col min="8" max="8" width="8.28515625" style="1" customWidth="1"/>
    <col min="9" max="9" width="8.140625" style="1" customWidth="1"/>
    <col min="10" max="10" width="9.85546875" style="1" customWidth="1"/>
  </cols>
  <sheetData>
    <row r="1" spans="1:11" x14ac:dyDescent="0.25">
      <c r="A1" s="8" t="s">
        <v>21</v>
      </c>
    </row>
    <row r="2" spans="1:11" x14ac:dyDescent="0.25">
      <c r="A2" s="8" t="s">
        <v>0</v>
      </c>
    </row>
    <row r="4" spans="1:11" s="18" customFormat="1" ht="30.75" customHeight="1" x14ac:dyDescent="0.25">
      <c r="A4" s="17" t="s">
        <v>1</v>
      </c>
      <c r="B4" s="36" t="s">
        <v>3</v>
      </c>
      <c r="C4" s="18" t="s">
        <v>2</v>
      </c>
      <c r="D4" s="19" t="s">
        <v>9</v>
      </c>
      <c r="E4" s="11" t="s">
        <v>71</v>
      </c>
      <c r="F4" s="17" t="s">
        <v>4</v>
      </c>
      <c r="G4" s="11" t="s">
        <v>16</v>
      </c>
      <c r="H4" s="12" t="s">
        <v>17</v>
      </c>
      <c r="I4" s="12" t="s">
        <v>18</v>
      </c>
      <c r="J4" s="17" t="s">
        <v>6</v>
      </c>
      <c r="K4" s="17" t="s">
        <v>7</v>
      </c>
    </row>
    <row r="5" spans="1:11" x14ac:dyDescent="0.25">
      <c r="A5" s="4"/>
      <c r="B5" s="3"/>
      <c r="C5" s="3"/>
      <c r="F5" s="2"/>
      <c r="G5" s="2"/>
      <c r="H5" s="2"/>
      <c r="I5" s="2"/>
      <c r="J5" s="2">
        <v>858.82</v>
      </c>
      <c r="K5" s="21"/>
    </row>
    <row r="6" spans="1:11" x14ac:dyDescent="0.25">
      <c r="A6" s="4">
        <v>43193</v>
      </c>
      <c r="B6" s="3" t="s">
        <v>22</v>
      </c>
      <c r="C6" s="3" t="s">
        <v>23</v>
      </c>
      <c r="D6" s="5" t="s">
        <v>24</v>
      </c>
      <c r="E6" s="5" t="s">
        <v>114</v>
      </c>
      <c r="F6" s="2"/>
      <c r="G6" s="2">
        <v>35</v>
      </c>
      <c r="H6" s="2"/>
      <c r="I6" s="2"/>
      <c r="J6" s="2">
        <f>SUM(J5+F6-G6)</f>
        <v>823.82</v>
      </c>
      <c r="K6" s="3" t="s">
        <v>113</v>
      </c>
    </row>
    <row r="7" spans="1:11" x14ac:dyDescent="0.25">
      <c r="A7" s="4">
        <v>43199</v>
      </c>
      <c r="B7" s="3" t="s">
        <v>25</v>
      </c>
      <c r="C7" s="3" t="s">
        <v>8</v>
      </c>
      <c r="D7" s="5" t="s">
        <v>10</v>
      </c>
      <c r="E7" s="5" t="s">
        <v>80</v>
      </c>
      <c r="F7" s="2"/>
      <c r="G7" s="2">
        <v>110.49</v>
      </c>
      <c r="H7" s="2">
        <v>0</v>
      </c>
      <c r="I7" s="2">
        <v>110.49</v>
      </c>
      <c r="J7" s="2">
        <f t="shared" ref="J7:J42" si="0">SUM(J6+F7-G7)</f>
        <v>713.33</v>
      </c>
      <c r="K7" s="3"/>
    </row>
    <row r="8" spans="1:11" x14ac:dyDescent="0.25">
      <c r="A8" s="4">
        <v>43201</v>
      </c>
      <c r="B8" s="3" t="s">
        <v>26</v>
      </c>
      <c r="C8" s="3" t="s">
        <v>27</v>
      </c>
      <c r="D8" s="5" t="s">
        <v>28</v>
      </c>
      <c r="E8" s="5" t="s">
        <v>82</v>
      </c>
      <c r="F8" s="2"/>
      <c r="G8" s="2">
        <v>20</v>
      </c>
      <c r="H8" s="2">
        <v>0</v>
      </c>
      <c r="I8" s="2">
        <v>20</v>
      </c>
      <c r="J8" s="2">
        <f t="shared" si="0"/>
        <v>693.33</v>
      </c>
      <c r="K8" s="3"/>
    </row>
    <row r="9" spans="1:11" x14ac:dyDescent="0.25">
      <c r="A9" s="4">
        <v>43220</v>
      </c>
      <c r="B9" s="3" t="s">
        <v>151</v>
      </c>
      <c r="C9" s="3" t="s">
        <v>29</v>
      </c>
      <c r="D9" s="5" t="s">
        <v>11</v>
      </c>
      <c r="F9" s="2">
        <v>3300</v>
      </c>
      <c r="G9" s="2"/>
      <c r="H9" s="2"/>
      <c r="I9" s="2"/>
      <c r="J9" s="2">
        <f t="shared" si="0"/>
        <v>3993.33</v>
      </c>
      <c r="K9" s="3"/>
    </row>
    <row r="10" spans="1:11" x14ac:dyDescent="0.25">
      <c r="A10" s="4">
        <v>43221</v>
      </c>
      <c r="B10" s="3" t="s">
        <v>30</v>
      </c>
      <c r="C10" s="3" t="s">
        <v>31</v>
      </c>
      <c r="D10" s="5" t="s">
        <v>28</v>
      </c>
      <c r="E10" s="5" t="s">
        <v>82</v>
      </c>
      <c r="F10" s="2"/>
      <c r="G10" s="2">
        <v>20</v>
      </c>
      <c r="H10" s="2">
        <v>0</v>
      </c>
      <c r="I10" s="2">
        <v>20</v>
      </c>
      <c r="J10" s="2">
        <f t="shared" si="0"/>
        <v>3973.33</v>
      </c>
      <c r="K10" s="3"/>
    </row>
    <row r="11" spans="1:11" x14ac:dyDescent="0.25">
      <c r="A11" s="4">
        <v>43221</v>
      </c>
      <c r="B11" s="3" t="s">
        <v>32</v>
      </c>
      <c r="C11" s="3" t="s">
        <v>27</v>
      </c>
      <c r="D11" s="5" t="s">
        <v>28</v>
      </c>
      <c r="E11" s="5" t="s">
        <v>82</v>
      </c>
      <c r="F11" s="2"/>
      <c r="G11" s="2">
        <v>20</v>
      </c>
      <c r="H11" s="2">
        <v>0</v>
      </c>
      <c r="I11" s="2">
        <v>20</v>
      </c>
      <c r="J11" s="2">
        <f t="shared" si="0"/>
        <v>3953.33</v>
      </c>
      <c r="K11" s="3"/>
    </row>
    <row r="12" spans="1:11" x14ac:dyDescent="0.25">
      <c r="A12" s="4">
        <v>43221</v>
      </c>
      <c r="B12" s="3" t="s">
        <v>33</v>
      </c>
      <c r="C12" s="3" t="s">
        <v>31</v>
      </c>
      <c r="D12" s="5" t="s">
        <v>28</v>
      </c>
      <c r="E12" s="5" t="s">
        <v>82</v>
      </c>
      <c r="F12" s="2"/>
      <c r="G12" s="2">
        <v>20</v>
      </c>
      <c r="H12" s="2">
        <v>0</v>
      </c>
      <c r="I12" s="2">
        <v>20</v>
      </c>
      <c r="J12" s="2">
        <f t="shared" si="0"/>
        <v>3933.33</v>
      </c>
      <c r="K12" s="3"/>
    </row>
    <row r="13" spans="1:11" s="53" customFormat="1" x14ac:dyDescent="0.25">
      <c r="A13" s="54">
        <v>43222</v>
      </c>
      <c r="B13" s="55" t="s">
        <v>70</v>
      </c>
      <c r="C13" s="55" t="s">
        <v>27</v>
      </c>
      <c r="D13" s="56" t="s">
        <v>28</v>
      </c>
      <c r="E13" s="56" t="s">
        <v>82</v>
      </c>
      <c r="F13" s="57"/>
      <c r="G13" s="57">
        <v>20</v>
      </c>
      <c r="H13" s="57">
        <v>0</v>
      </c>
      <c r="I13" s="57">
        <v>0</v>
      </c>
      <c r="J13" s="2">
        <v>3933.33</v>
      </c>
      <c r="K13" s="50" t="s">
        <v>144</v>
      </c>
    </row>
    <row r="14" spans="1:11" x14ac:dyDescent="0.25">
      <c r="A14" s="4">
        <v>43229</v>
      </c>
      <c r="B14" s="3" t="s">
        <v>34</v>
      </c>
      <c r="C14" s="3" t="s">
        <v>8</v>
      </c>
      <c r="D14" s="5" t="s">
        <v>10</v>
      </c>
      <c r="E14" s="5" t="s">
        <v>80</v>
      </c>
      <c r="F14" s="2"/>
      <c r="G14" s="2">
        <v>118.9</v>
      </c>
      <c r="H14" s="2">
        <v>0</v>
      </c>
      <c r="I14" s="2">
        <v>118.9</v>
      </c>
      <c r="J14" s="2">
        <f t="shared" si="0"/>
        <v>3814.43</v>
      </c>
      <c r="K14" s="21"/>
    </row>
    <row r="15" spans="1:11" x14ac:dyDescent="0.25">
      <c r="A15" s="4">
        <v>43263</v>
      </c>
      <c r="B15" s="3" t="s">
        <v>35</v>
      </c>
      <c r="C15" s="3" t="s">
        <v>8</v>
      </c>
      <c r="D15" s="5" t="s">
        <v>10</v>
      </c>
      <c r="E15" s="5" t="s">
        <v>80</v>
      </c>
      <c r="F15" s="2"/>
      <c r="G15" s="2">
        <v>124.49</v>
      </c>
      <c r="H15" s="2">
        <v>0</v>
      </c>
      <c r="I15" s="2">
        <v>124.49</v>
      </c>
      <c r="J15" s="2">
        <f t="shared" si="0"/>
        <v>3689.94</v>
      </c>
      <c r="K15" s="21"/>
    </row>
    <row r="16" spans="1:11" x14ac:dyDescent="0.25">
      <c r="A16" s="4">
        <v>43325</v>
      </c>
      <c r="B16" s="3" t="s">
        <v>36</v>
      </c>
      <c r="C16" s="3" t="s">
        <v>31</v>
      </c>
      <c r="D16" s="5" t="s">
        <v>28</v>
      </c>
      <c r="E16" s="5" t="s">
        <v>82</v>
      </c>
      <c r="F16" s="2"/>
      <c r="G16" s="2">
        <v>20</v>
      </c>
      <c r="H16" s="2">
        <v>0</v>
      </c>
      <c r="I16" s="2">
        <v>20</v>
      </c>
      <c r="J16" s="2">
        <f t="shared" si="0"/>
        <v>3669.94</v>
      </c>
      <c r="K16" s="21"/>
    </row>
    <row r="17" spans="1:11" x14ac:dyDescent="0.25">
      <c r="A17" s="4">
        <v>43334</v>
      </c>
      <c r="B17" s="3" t="s">
        <v>37</v>
      </c>
      <c r="C17" s="3" t="s">
        <v>38</v>
      </c>
      <c r="D17" s="5" t="s">
        <v>14</v>
      </c>
      <c r="E17" s="5" t="s">
        <v>87</v>
      </c>
      <c r="F17" s="2"/>
      <c r="G17" s="2">
        <v>311.45999999999998</v>
      </c>
      <c r="H17" s="2">
        <v>0</v>
      </c>
      <c r="I17" s="2">
        <v>311.45999999999998</v>
      </c>
      <c r="J17" s="2">
        <f t="shared" si="0"/>
        <v>3358.48</v>
      </c>
      <c r="K17" s="3"/>
    </row>
    <row r="18" spans="1:11" x14ac:dyDescent="0.25">
      <c r="A18" s="4">
        <v>43341</v>
      </c>
      <c r="B18" s="3" t="s">
        <v>39</v>
      </c>
      <c r="C18" s="3" t="s">
        <v>20</v>
      </c>
      <c r="D18" s="5" t="s">
        <v>40</v>
      </c>
      <c r="E18" s="5" t="s">
        <v>84</v>
      </c>
      <c r="F18" s="2"/>
      <c r="G18" s="2">
        <v>140</v>
      </c>
      <c r="H18" s="2">
        <v>0</v>
      </c>
      <c r="I18" s="2">
        <v>140</v>
      </c>
      <c r="J18" s="2">
        <f t="shared" si="0"/>
        <v>3218.48</v>
      </c>
      <c r="K18" s="20"/>
    </row>
    <row r="19" spans="1:11" x14ac:dyDescent="0.25">
      <c r="A19" s="4">
        <v>43346</v>
      </c>
      <c r="B19" s="3" t="s">
        <v>41</v>
      </c>
      <c r="C19" s="3" t="s">
        <v>12</v>
      </c>
      <c r="D19" s="5" t="s">
        <v>13</v>
      </c>
      <c r="E19" s="5" t="s">
        <v>85</v>
      </c>
      <c r="F19" s="2"/>
      <c r="G19" s="2">
        <v>147.76</v>
      </c>
      <c r="H19" s="2">
        <v>0</v>
      </c>
      <c r="I19" s="2">
        <v>147.76</v>
      </c>
      <c r="J19" s="2">
        <f t="shared" si="0"/>
        <v>3070.7200000000003</v>
      </c>
      <c r="K19" s="3"/>
    </row>
    <row r="20" spans="1:11" x14ac:dyDescent="0.25">
      <c r="A20" s="4">
        <v>43354</v>
      </c>
      <c r="B20" s="3" t="s">
        <v>42</v>
      </c>
      <c r="C20" s="3" t="s">
        <v>43</v>
      </c>
      <c r="D20" s="5" t="s">
        <v>44</v>
      </c>
      <c r="F20" s="2"/>
      <c r="G20" s="2">
        <v>375</v>
      </c>
      <c r="H20" s="2">
        <v>62.5</v>
      </c>
      <c r="I20" s="2">
        <v>312.5</v>
      </c>
      <c r="J20" s="2">
        <f t="shared" si="0"/>
        <v>2695.7200000000003</v>
      </c>
      <c r="K20" s="3"/>
    </row>
    <row r="21" spans="1:11" x14ac:dyDescent="0.25">
      <c r="A21" s="4">
        <v>43354</v>
      </c>
      <c r="B21" s="3" t="s">
        <v>45</v>
      </c>
      <c r="C21" s="3" t="s">
        <v>43</v>
      </c>
      <c r="D21" s="5" t="s">
        <v>44</v>
      </c>
      <c r="F21" s="2"/>
      <c r="G21" s="2">
        <v>875</v>
      </c>
      <c r="H21" s="2">
        <v>145.83000000000001</v>
      </c>
      <c r="I21" s="2">
        <v>729.17</v>
      </c>
      <c r="J21" s="2">
        <f t="shared" si="0"/>
        <v>1820.7200000000003</v>
      </c>
      <c r="K21" s="3" t="s">
        <v>46</v>
      </c>
    </row>
    <row r="22" spans="1:11" x14ac:dyDescent="0.25">
      <c r="A22" s="4">
        <v>43381</v>
      </c>
      <c r="B22" s="3" t="s">
        <v>47</v>
      </c>
      <c r="C22" s="3" t="s">
        <v>27</v>
      </c>
      <c r="D22" s="5" t="s">
        <v>28</v>
      </c>
      <c r="E22" s="5" t="s">
        <v>82</v>
      </c>
      <c r="F22" s="2"/>
      <c r="G22" s="2">
        <v>20</v>
      </c>
      <c r="H22" s="2">
        <v>0</v>
      </c>
      <c r="I22" s="2">
        <v>0</v>
      </c>
      <c r="J22" s="2">
        <f t="shared" si="0"/>
        <v>1800.7200000000003</v>
      </c>
      <c r="K22" s="3"/>
    </row>
    <row r="23" spans="1:11" x14ac:dyDescent="0.25">
      <c r="A23" s="4">
        <v>43378</v>
      </c>
      <c r="B23" s="3" t="s">
        <v>48</v>
      </c>
      <c r="C23" s="3" t="s">
        <v>49</v>
      </c>
      <c r="D23" s="5" t="s">
        <v>50</v>
      </c>
      <c r="E23" s="5" t="s">
        <v>95</v>
      </c>
      <c r="F23" s="2"/>
      <c r="G23" s="2">
        <v>50</v>
      </c>
      <c r="H23" s="2">
        <v>0</v>
      </c>
      <c r="I23" s="2">
        <v>0</v>
      </c>
      <c r="J23" s="2">
        <f t="shared" si="0"/>
        <v>1750.7200000000003</v>
      </c>
      <c r="K23" s="3"/>
    </row>
    <row r="24" spans="1:11" x14ac:dyDescent="0.25">
      <c r="A24" s="4">
        <v>43426</v>
      </c>
      <c r="B24" s="3" t="s">
        <v>51</v>
      </c>
      <c r="C24" s="3" t="s">
        <v>15</v>
      </c>
      <c r="D24" s="5" t="s">
        <v>112</v>
      </c>
      <c r="E24" s="5" t="s">
        <v>80</v>
      </c>
      <c r="F24" s="2"/>
      <c r="G24" s="2">
        <v>246.23</v>
      </c>
      <c r="H24" s="2">
        <v>0</v>
      </c>
      <c r="I24" s="2">
        <v>0</v>
      </c>
      <c r="J24" s="2">
        <f t="shared" si="0"/>
        <v>1504.4900000000002</v>
      </c>
      <c r="K24" s="3" t="s">
        <v>62</v>
      </c>
    </row>
    <row r="25" spans="1:11" x14ac:dyDescent="0.25">
      <c r="A25" s="4"/>
      <c r="B25" s="3"/>
      <c r="C25" s="3"/>
      <c r="D25" s="5" t="s">
        <v>111</v>
      </c>
      <c r="E25" s="5" t="s">
        <v>89</v>
      </c>
      <c r="F25" s="2"/>
      <c r="G25" s="2">
        <v>10</v>
      </c>
      <c r="H25" s="2">
        <v>0</v>
      </c>
      <c r="I25" s="2">
        <v>0</v>
      </c>
      <c r="J25" s="2">
        <f t="shared" si="0"/>
        <v>1494.4900000000002</v>
      </c>
      <c r="K25" s="3"/>
    </row>
    <row r="26" spans="1:11" x14ac:dyDescent="0.25">
      <c r="A26" s="4">
        <v>43411</v>
      </c>
      <c r="B26" s="3" t="s">
        <v>52</v>
      </c>
      <c r="C26" s="3" t="s">
        <v>53</v>
      </c>
      <c r="D26" s="5" t="s">
        <v>54</v>
      </c>
      <c r="E26" s="5" t="s">
        <v>110</v>
      </c>
      <c r="F26" s="2"/>
      <c r="G26" s="2">
        <v>100</v>
      </c>
      <c r="H26" s="2">
        <v>0</v>
      </c>
      <c r="I26" s="2">
        <v>0</v>
      </c>
      <c r="J26" s="2">
        <f t="shared" si="0"/>
        <v>1394.4900000000002</v>
      </c>
      <c r="K26" s="3"/>
    </row>
    <row r="27" spans="1:11" x14ac:dyDescent="0.25">
      <c r="A27" s="4">
        <v>43444</v>
      </c>
      <c r="B27" s="3" t="s">
        <v>55</v>
      </c>
      <c r="C27" s="3" t="s">
        <v>31</v>
      </c>
      <c r="D27" s="5" t="s">
        <v>28</v>
      </c>
      <c r="E27" s="5" t="s">
        <v>82</v>
      </c>
      <c r="F27" s="2"/>
      <c r="G27" s="2">
        <v>20</v>
      </c>
      <c r="H27" s="2">
        <v>0</v>
      </c>
      <c r="I27" s="2">
        <v>0</v>
      </c>
      <c r="J27" s="2">
        <f t="shared" si="0"/>
        <v>1374.4900000000002</v>
      </c>
      <c r="K27" s="3" t="s">
        <v>56</v>
      </c>
    </row>
    <row r="28" spans="1:11" x14ac:dyDescent="0.25">
      <c r="A28" s="4">
        <v>43444</v>
      </c>
      <c r="B28" s="3" t="s">
        <v>58</v>
      </c>
      <c r="C28" s="3" t="s">
        <v>31</v>
      </c>
      <c r="D28" s="5" t="s">
        <v>28</v>
      </c>
      <c r="E28" s="5" t="s">
        <v>82</v>
      </c>
      <c r="F28" s="2"/>
      <c r="G28" s="2">
        <v>20</v>
      </c>
      <c r="H28" s="2">
        <v>0</v>
      </c>
      <c r="I28" s="2">
        <v>0</v>
      </c>
      <c r="J28" s="2">
        <f t="shared" si="0"/>
        <v>1354.4900000000002</v>
      </c>
      <c r="K28" s="3" t="s">
        <v>57</v>
      </c>
    </row>
    <row r="29" spans="1:11" x14ac:dyDescent="0.25">
      <c r="A29" s="4">
        <v>43474</v>
      </c>
      <c r="B29" s="3" t="s">
        <v>59</v>
      </c>
      <c r="C29" s="3" t="s">
        <v>27</v>
      </c>
      <c r="D29" s="5" t="s">
        <v>28</v>
      </c>
      <c r="E29" s="5" t="s">
        <v>82</v>
      </c>
      <c r="F29" s="2"/>
      <c r="G29" s="2">
        <v>20</v>
      </c>
      <c r="H29" s="2">
        <v>0</v>
      </c>
      <c r="I29" s="2">
        <v>0</v>
      </c>
      <c r="J29" s="2">
        <f t="shared" si="0"/>
        <v>1334.4900000000002</v>
      </c>
      <c r="K29" s="3"/>
    </row>
    <row r="30" spans="1:11" x14ac:dyDescent="0.25">
      <c r="A30" s="38">
        <v>43474</v>
      </c>
      <c r="B30" s="39" t="s">
        <v>152</v>
      </c>
      <c r="C30" s="39" t="s">
        <v>63</v>
      </c>
      <c r="D30" s="40" t="s">
        <v>64</v>
      </c>
      <c r="E30" s="40" t="s">
        <v>105</v>
      </c>
      <c r="F30" s="41"/>
      <c r="G30" s="41">
        <v>40</v>
      </c>
      <c r="H30" s="41">
        <v>0</v>
      </c>
      <c r="I30" s="41">
        <v>0</v>
      </c>
      <c r="J30" s="2">
        <f t="shared" si="0"/>
        <v>1294.4900000000002</v>
      </c>
      <c r="K30" s="3" t="s">
        <v>142</v>
      </c>
    </row>
    <row r="31" spans="1:11" x14ac:dyDescent="0.25">
      <c r="A31" s="4">
        <v>43474</v>
      </c>
      <c r="B31" s="3" t="s">
        <v>60</v>
      </c>
      <c r="C31" s="3" t="s">
        <v>15</v>
      </c>
      <c r="D31" s="5" t="s">
        <v>112</v>
      </c>
      <c r="E31" s="5" t="s">
        <v>80</v>
      </c>
      <c r="F31" s="2"/>
      <c r="G31" s="2">
        <v>234.79</v>
      </c>
      <c r="H31" s="2">
        <v>0</v>
      </c>
      <c r="I31" s="2">
        <v>0</v>
      </c>
      <c r="J31" s="2">
        <f t="shared" si="0"/>
        <v>1059.7000000000003</v>
      </c>
      <c r="K31" s="3" t="s">
        <v>61</v>
      </c>
    </row>
    <row r="32" spans="1:11" x14ac:dyDescent="0.25">
      <c r="A32" s="4"/>
      <c r="B32" s="3"/>
      <c r="C32" s="3"/>
      <c r="D32" s="5" t="s">
        <v>111</v>
      </c>
      <c r="E32" s="5" t="s">
        <v>89</v>
      </c>
      <c r="F32" s="2"/>
      <c r="G32" s="2">
        <v>20</v>
      </c>
      <c r="H32" s="2">
        <v>0</v>
      </c>
      <c r="I32" s="2">
        <v>0</v>
      </c>
      <c r="J32" s="2">
        <f t="shared" si="0"/>
        <v>1039.7000000000003</v>
      </c>
      <c r="K32" s="3"/>
    </row>
    <row r="33" spans="1:12" x14ac:dyDescent="0.25">
      <c r="A33" s="4">
        <v>43474</v>
      </c>
      <c r="B33" s="3" t="s">
        <v>65</v>
      </c>
      <c r="C33" s="3" t="s">
        <v>66</v>
      </c>
      <c r="D33" s="5" t="s">
        <v>67</v>
      </c>
      <c r="E33" s="5" t="s">
        <v>85</v>
      </c>
      <c r="F33" s="2"/>
      <c r="G33" s="2">
        <v>40</v>
      </c>
      <c r="H33" s="2">
        <v>0</v>
      </c>
      <c r="I33" s="2">
        <v>0</v>
      </c>
      <c r="J33" s="2">
        <f t="shared" si="0"/>
        <v>999.70000000000027</v>
      </c>
      <c r="K33" s="21"/>
    </row>
    <row r="34" spans="1:12" x14ac:dyDescent="0.25">
      <c r="A34" s="22">
        <v>43502</v>
      </c>
      <c r="B34" s="3" t="s">
        <v>129</v>
      </c>
      <c r="C34" s="4" t="s">
        <v>12</v>
      </c>
      <c r="D34" s="5" t="s">
        <v>123</v>
      </c>
      <c r="E34" s="5" t="s">
        <v>105</v>
      </c>
      <c r="F34" s="2"/>
      <c r="G34" s="2">
        <v>132</v>
      </c>
      <c r="H34" s="2">
        <v>0</v>
      </c>
      <c r="I34" s="2">
        <v>0</v>
      </c>
      <c r="J34" s="2">
        <f t="shared" si="0"/>
        <v>867.70000000000027</v>
      </c>
      <c r="K34" s="3"/>
    </row>
    <row r="35" spans="1:12" x14ac:dyDescent="0.25">
      <c r="A35" s="22">
        <v>43502</v>
      </c>
      <c r="B35" s="3" t="s">
        <v>130</v>
      </c>
      <c r="C35" s="4" t="s">
        <v>124</v>
      </c>
      <c r="D35" s="5" t="s">
        <v>128</v>
      </c>
      <c r="E35" s="5" t="s">
        <v>80</v>
      </c>
      <c r="F35" s="2"/>
      <c r="G35" s="2">
        <v>210.08</v>
      </c>
      <c r="H35" s="2">
        <v>0</v>
      </c>
      <c r="I35" s="2">
        <v>0</v>
      </c>
      <c r="J35" s="2">
        <f t="shared" si="0"/>
        <v>657.62000000000023</v>
      </c>
      <c r="K35" s="3"/>
    </row>
    <row r="36" spans="1:12" x14ac:dyDescent="0.25">
      <c r="A36" s="22"/>
      <c r="B36" s="3"/>
      <c r="C36" s="4"/>
      <c r="D36" s="5" t="s">
        <v>111</v>
      </c>
      <c r="E36" s="5" t="s">
        <v>89</v>
      </c>
      <c r="F36" s="2"/>
      <c r="G36" s="2">
        <v>10</v>
      </c>
      <c r="H36" s="2">
        <v>0</v>
      </c>
      <c r="I36" s="2">
        <v>0</v>
      </c>
      <c r="J36" s="2">
        <f t="shared" si="0"/>
        <v>647.62000000000023</v>
      </c>
      <c r="K36" s="3"/>
    </row>
    <row r="37" spans="1:12" x14ac:dyDescent="0.25">
      <c r="A37" s="22">
        <v>43502</v>
      </c>
      <c r="B37" s="3" t="s">
        <v>131</v>
      </c>
      <c r="C37" s="4" t="s">
        <v>125</v>
      </c>
      <c r="D37" s="5" t="s">
        <v>126</v>
      </c>
      <c r="E37" s="5" t="s">
        <v>103</v>
      </c>
      <c r="F37" s="2"/>
      <c r="G37" s="2">
        <v>64.25</v>
      </c>
      <c r="H37" s="2">
        <v>10.71</v>
      </c>
      <c r="I37" s="2">
        <v>53.54</v>
      </c>
      <c r="J37" s="2">
        <f t="shared" si="0"/>
        <v>583.37000000000023</v>
      </c>
      <c r="K37" s="3"/>
    </row>
    <row r="38" spans="1:12" x14ac:dyDescent="0.25">
      <c r="A38" s="22">
        <v>43502</v>
      </c>
      <c r="B38" s="3" t="s">
        <v>132</v>
      </c>
      <c r="C38" s="22" t="s">
        <v>127</v>
      </c>
      <c r="D38" s="5" t="s">
        <v>28</v>
      </c>
      <c r="E38" s="5" t="s">
        <v>82</v>
      </c>
      <c r="G38" s="2">
        <v>20</v>
      </c>
      <c r="H38" s="23">
        <v>0</v>
      </c>
      <c r="I38" s="23">
        <v>0</v>
      </c>
      <c r="J38" s="2">
        <f t="shared" si="0"/>
        <v>563.37000000000023</v>
      </c>
    </row>
    <row r="39" spans="1:12" s="53" customFormat="1" x14ac:dyDescent="0.25">
      <c r="A39" s="49">
        <v>43502</v>
      </c>
      <c r="B39" s="50" t="s">
        <v>133</v>
      </c>
      <c r="C39" s="50" t="s">
        <v>134</v>
      </c>
      <c r="D39" s="51" t="s">
        <v>135</v>
      </c>
      <c r="E39" s="51" t="s">
        <v>95</v>
      </c>
      <c r="F39" s="52"/>
      <c r="G39" s="52">
        <v>25</v>
      </c>
      <c r="H39" s="52">
        <v>0</v>
      </c>
      <c r="I39" s="52">
        <v>0</v>
      </c>
      <c r="J39" s="2">
        <v>563.37</v>
      </c>
      <c r="K39" s="50" t="s">
        <v>143</v>
      </c>
      <c r="L39" s="52"/>
    </row>
    <row r="40" spans="1:12" x14ac:dyDescent="0.25">
      <c r="A40" s="4">
        <v>43502</v>
      </c>
      <c r="B40" s="3" t="s">
        <v>136</v>
      </c>
      <c r="C40" s="3" t="s">
        <v>27</v>
      </c>
      <c r="D40" s="5" t="s">
        <v>137</v>
      </c>
      <c r="E40" s="5" t="s">
        <v>82</v>
      </c>
      <c r="F40" s="2"/>
      <c r="G40" s="2">
        <v>20</v>
      </c>
      <c r="H40" s="2">
        <v>0</v>
      </c>
      <c r="I40" s="2">
        <v>0</v>
      </c>
      <c r="J40" s="2">
        <f t="shared" si="0"/>
        <v>543.37</v>
      </c>
      <c r="K40" s="3"/>
      <c r="L40" s="2"/>
    </row>
    <row r="41" spans="1:12" x14ac:dyDescent="0.25">
      <c r="A41" s="4">
        <v>43546</v>
      </c>
      <c r="B41" s="20" t="s">
        <v>149</v>
      </c>
      <c r="C41" s="3" t="s">
        <v>138</v>
      </c>
      <c r="D41" s="5" t="s">
        <v>139</v>
      </c>
      <c r="E41" s="5" t="s">
        <v>105</v>
      </c>
      <c r="F41" s="2">
        <v>66</v>
      </c>
      <c r="G41" s="2"/>
      <c r="H41" s="2"/>
      <c r="I41" s="2"/>
      <c r="J41" s="2">
        <f t="shared" si="0"/>
        <v>609.37</v>
      </c>
      <c r="K41" s="3"/>
    </row>
    <row r="42" spans="1:12" ht="15.75" thickBot="1" x14ac:dyDescent="0.3">
      <c r="A42" s="22">
        <v>43553</v>
      </c>
      <c r="B42" s="3" t="s">
        <v>150</v>
      </c>
      <c r="C42" s="3" t="s">
        <v>140</v>
      </c>
      <c r="D42" s="5" t="s">
        <v>141</v>
      </c>
      <c r="F42" s="2">
        <v>208.33</v>
      </c>
      <c r="G42" s="2"/>
      <c r="H42" s="2"/>
      <c r="I42" s="2"/>
      <c r="J42" s="58">
        <f t="shared" si="0"/>
        <v>817.7</v>
      </c>
      <c r="K42" s="3"/>
    </row>
    <row r="43" spans="1:12" ht="15.75" thickBot="1" x14ac:dyDescent="0.3">
      <c r="A43" s="22"/>
      <c r="B43" s="3"/>
      <c r="C43" s="3"/>
      <c r="F43" s="42">
        <f>SUM(F5:F42)</f>
        <v>3574.33</v>
      </c>
      <c r="G43" s="58">
        <f>SUM(G5:G42)</f>
        <v>3660.45</v>
      </c>
      <c r="H43" s="2"/>
      <c r="I43" s="2"/>
      <c r="J43" s="6"/>
      <c r="K43" s="3"/>
    </row>
    <row r="44" spans="1:12" x14ac:dyDescent="0.25">
      <c r="B44" s="3"/>
      <c r="C44" s="3"/>
      <c r="F44" s="2"/>
      <c r="G44" s="2"/>
      <c r="H44" s="2"/>
      <c r="I44" s="2"/>
      <c r="J44" s="2"/>
      <c r="K44" s="3"/>
    </row>
    <row r="45" spans="1:12" x14ac:dyDescent="0.25">
      <c r="B45" s="3"/>
      <c r="C45" s="3"/>
      <c r="F45" s="2"/>
      <c r="G45" s="2"/>
      <c r="H45" s="2"/>
      <c r="I45" s="2"/>
      <c r="J45" s="2"/>
      <c r="K45" s="3"/>
    </row>
    <row r="46" spans="1:12" x14ac:dyDescent="0.25">
      <c r="B46" s="3"/>
      <c r="C46" s="3"/>
      <c r="F46" s="2"/>
      <c r="G46" s="2"/>
      <c r="H46" s="2"/>
      <c r="I46" s="2"/>
      <c r="J46" s="2"/>
      <c r="K46" s="3"/>
    </row>
    <row r="47" spans="1:12" x14ac:dyDescent="0.25">
      <c r="B47" s="3"/>
      <c r="C47" s="3"/>
      <c r="F47" s="2"/>
      <c r="G47" s="2"/>
      <c r="H47" s="2"/>
      <c r="I47" s="2"/>
      <c r="J47" s="2"/>
      <c r="K47" s="3"/>
    </row>
    <row r="48" spans="1:12" x14ac:dyDescent="0.25">
      <c r="B48" s="3"/>
      <c r="C48" s="3"/>
      <c r="F48" s="2"/>
      <c r="G48" s="2"/>
      <c r="H48" s="2"/>
      <c r="I48" s="2"/>
      <c r="J48" s="2"/>
      <c r="K48" s="3"/>
    </row>
    <row r="49" spans="2:11" x14ac:dyDescent="0.25">
      <c r="B49" s="3"/>
      <c r="C49" s="3"/>
      <c r="F49" s="2"/>
      <c r="G49" s="2"/>
      <c r="H49" s="2"/>
      <c r="I49" s="2"/>
      <c r="J49" s="2"/>
      <c r="K49" s="3"/>
    </row>
    <row r="50" spans="2:11" x14ac:dyDescent="0.25">
      <c r="B50" s="3"/>
      <c r="C50" s="3"/>
      <c r="F50" s="2"/>
      <c r="G50" s="2"/>
      <c r="H50" s="2"/>
      <c r="I50" s="2"/>
      <c r="J50" s="2"/>
      <c r="K50" s="3"/>
    </row>
    <row r="51" spans="2:11" x14ac:dyDescent="0.25">
      <c r="B51" s="3"/>
      <c r="C51" s="3"/>
      <c r="F51" s="2"/>
      <c r="G51" s="2"/>
      <c r="H51" s="2"/>
      <c r="I51" s="2"/>
      <c r="J51" s="2"/>
      <c r="K51" s="3"/>
    </row>
    <row r="52" spans="2:11" x14ac:dyDescent="0.25">
      <c r="B52" s="3"/>
      <c r="C52" s="3"/>
      <c r="F52" s="2"/>
      <c r="G52" s="2"/>
      <c r="H52" s="2"/>
      <c r="I52" s="2"/>
      <c r="J52" s="2"/>
      <c r="K52" s="3"/>
    </row>
    <row r="53" spans="2:11" x14ac:dyDescent="0.25">
      <c r="B53" s="3"/>
      <c r="C53" s="3"/>
      <c r="F53" s="2"/>
      <c r="G53" s="2"/>
      <c r="H53" s="2"/>
      <c r="I53" s="2"/>
      <c r="J53" s="2"/>
      <c r="K53" s="3"/>
    </row>
    <row r="54" spans="2:11" x14ac:dyDescent="0.25">
      <c r="B54" s="3"/>
      <c r="C54" s="3"/>
      <c r="F54" s="2"/>
      <c r="G54" s="2"/>
      <c r="H54" s="2"/>
      <c r="I54" s="2"/>
      <c r="J54" s="2"/>
    </row>
    <row r="55" spans="2:11" x14ac:dyDescent="0.25">
      <c r="B55" s="3"/>
      <c r="C55" s="3"/>
      <c r="F55" s="2"/>
      <c r="G55" s="2"/>
      <c r="H55" s="2"/>
      <c r="I55" s="2"/>
      <c r="J55" s="2"/>
    </row>
    <row r="56" spans="2:11" x14ac:dyDescent="0.25">
      <c r="B56" s="3"/>
      <c r="C56" s="3"/>
      <c r="F56" s="2"/>
      <c r="G56" s="2"/>
      <c r="H56" s="2"/>
      <c r="I56" s="2"/>
      <c r="J56" s="2"/>
    </row>
    <row r="57" spans="2:11" x14ac:dyDescent="0.25">
      <c r="B57" s="3"/>
      <c r="F57" s="2"/>
      <c r="G57" s="2"/>
      <c r="H57" s="2"/>
      <c r="I57" s="2"/>
      <c r="J57" s="2"/>
    </row>
    <row r="58" spans="2:11" x14ac:dyDescent="0.25">
      <c r="B58" s="3"/>
      <c r="F58" s="2"/>
      <c r="G58" s="2"/>
      <c r="H58" s="2"/>
      <c r="I58" s="2"/>
      <c r="J58" s="2"/>
    </row>
    <row r="59" spans="2:11" x14ac:dyDescent="0.25">
      <c r="B59" s="3"/>
      <c r="F59" s="2"/>
      <c r="G59" s="2"/>
      <c r="H59" s="2"/>
      <c r="I59" s="2"/>
      <c r="J59" s="2"/>
    </row>
    <row r="60" spans="2:11" x14ac:dyDescent="0.25">
      <c r="B60" s="3"/>
      <c r="F60" s="2"/>
      <c r="G60" s="2"/>
      <c r="H60" s="2"/>
      <c r="I60" s="2"/>
      <c r="J60" s="2"/>
    </row>
    <row r="61" spans="2:11" x14ac:dyDescent="0.25">
      <c r="B61" s="3"/>
      <c r="F61" s="2"/>
      <c r="G61" s="2"/>
      <c r="H61" s="2"/>
      <c r="I61" s="2"/>
      <c r="J61" s="2"/>
    </row>
    <row r="62" spans="2:11" x14ac:dyDescent="0.25">
      <c r="B62" s="3"/>
      <c r="F62" s="2"/>
      <c r="G62" s="2"/>
      <c r="H62" s="2"/>
      <c r="I62" s="2"/>
      <c r="J62" s="2"/>
    </row>
    <row r="63" spans="2:11" x14ac:dyDescent="0.25">
      <c r="B63" s="3"/>
      <c r="F63" s="2"/>
      <c r="G63" s="2"/>
      <c r="H63" s="2"/>
      <c r="I63" s="2"/>
      <c r="J63" s="2"/>
    </row>
    <row r="64" spans="2:11" x14ac:dyDescent="0.25">
      <c r="B64" s="3"/>
      <c r="F64" s="2"/>
      <c r="G64" s="2"/>
      <c r="H64" s="2"/>
      <c r="I64" s="2"/>
      <c r="J64" s="2"/>
    </row>
    <row r="65" spans="2:10" x14ac:dyDescent="0.25">
      <c r="B65" s="3"/>
      <c r="F65" s="2"/>
      <c r="G65" s="2"/>
      <c r="H65" s="2"/>
      <c r="I65" s="2"/>
      <c r="J65" s="2"/>
    </row>
    <row r="66" spans="2:10" x14ac:dyDescent="0.25">
      <c r="B66" s="3"/>
      <c r="F66" s="2"/>
      <c r="G66" s="2"/>
      <c r="H66" s="2"/>
      <c r="I66" s="2"/>
      <c r="J66" s="2"/>
    </row>
    <row r="67" spans="2:10" x14ac:dyDescent="0.25">
      <c r="B67" s="3"/>
      <c r="F67" s="2"/>
      <c r="G67" s="2"/>
      <c r="H67" s="2"/>
      <c r="I67" s="2"/>
      <c r="J67" s="2"/>
    </row>
    <row r="68" spans="2:10" x14ac:dyDescent="0.25">
      <c r="B68" s="3"/>
      <c r="F68" s="2"/>
      <c r="G68" s="2"/>
      <c r="H68" s="2"/>
      <c r="I68" s="2"/>
      <c r="J68" s="2"/>
    </row>
    <row r="69" spans="2:10" x14ac:dyDescent="0.25">
      <c r="B69" s="3"/>
      <c r="F69" s="2"/>
      <c r="G69" s="2"/>
      <c r="H69" s="2"/>
      <c r="I69" s="2"/>
      <c r="J69" s="2"/>
    </row>
    <row r="70" spans="2:10" x14ac:dyDescent="0.25">
      <c r="B70" s="3"/>
      <c r="F70" s="2"/>
      <c r="G70" s="2"/>
      <c r="H70" s="2"/>
      <c r="I70" s="2"/>
      <c r="J70" s="2"/>
    </row>
    <row r="71" spans="2:10" x14ac:dyDescent="0.25">
      <c r="B71" s="3"/>
      <c r="F71" s="2"/>
      <c r="G71" s="2"/>
      <c r="H71" s="2"/>
      <c r="I71" s="2"/>
      <c r="J71" s="2"/>
    </row>
    <row r="72" spans="2:10" x14ac:dyDescent="0.25">
      <c r="B72" s="3"/>
      <c r="F72" s="2"/>
      <c r="G72" s="2"/>
      <c r="H72" s="2"/>
      <c r="I72" s="2"/>
      <c r="J72" s="2"/>
    </row>
    <row r="73" spans="2:10" x14ac:dyDescent="0.25">
      <c r="B73" s="3"/>
      <c r="F73" s="2"/>
      <c r="G73" s="2"/>
      <c r="H73" s="2"/>
      <c r="I73" s="2"/>
      <c r="J73" s="2"/>
    </row>
    <row r="74" spans="2:10" x14ac:dyDescent="0.25">
      <c r="B74" s="3"/>
      <c r="F74" s="2"/>
      <c r="G74" s="2"/>
      <c r="H74" s="2"/>
      <c r="I74" s="2"/>
      <c r="J74" s="2"/>
    </row>
    <row r="75" spans="2:10" x14ac:dyDescent="0.25">
      <c r="B75" s="3"/>
      <c r="F75" s="2"/>
      <c r="G75" s="2"/>
      <c r="H75" s="2"/>
      <c r="I75" s="2"/>
      <c r="J75" s="2"/>
    </row>
    <row r="76" spans="2:10" x14ac:dyDescent="0.25">
      <c r="B76" s="3"/>
      <c r="F76" s="2"/>
      <c r="G76" s="2"/>
      <c r="H76" s="2"/>
      <c r="I76" s="2"/>
      <c r="J76" s="2"/>
    </row>
    <row r="77" spans="2:10" x14ac:dyDescent="0.25">
      <c r="B77" s="3"/>
      <c r="F77" s="2"/>
      <c r="G77" s="2"/>
      <c r="H77" s="2"/>
      <c r="I77" s="2"/>
      <c r="J77" s="2"/>
    </row>
    <row r="78" spans="2:10" x14ac:dyDescent="0.25">
      <c r="B78" s="3"/>
      <c r="F78" s="2"/>
      <c r="G78" s="2"/>
      <c r="H78" s="2"/>
      <c r="I78" s="2"/>
      <c r="J78" s="2"/>
    </row>
    <row r="79" spans="2:10" x14ac:dyDescent="0.25">
      <c r="B79" s="3"/>
      <c r="F79" s="2"/>
      <c r="G79" s="2"/>
      <c r="H79" s="2"/>
      <c r="I79" s="2"/>
      <c r="J79" s="2"/>
    </row>
    <row r="80" spans="2:10" x14ac:dyDescent="0.25">
      <c r="B80" s="3"/>
      <c r="F80" s="2"/>
      <c r="G80" s="2"/>
      <c r="H80" s="2"/>
      <c r="I80" s="2"/>
      <c r="J80" s="2"/>
    </row>
    <row r="81" spans="2:10" x14ac:dyDescent="0.25">
      <c r="B81" s="3"/>
      <c r="F81" s="2"/>
      <c r="G81" s="2"/>
      <c r="H81" s="2"/>
      <c r="I81" s="2"/>
      <c r="J81" s="2"/>
    </row>
    <row r="82" spans="2:10" x14ac:dyDescent="0.25">
      <c r="B82" s="3"/>
      <c r="F82" s="2"/>
      <c r="G82" s="2"/>
      <c r="H82" s="2"/>
      <c r="I82" s="2"/>
      <c r="J82" s="2"/>
    </row>
    <row r="83" spans="2:10" x14ac:dyDescent="0.25">
      <c r="B83" s="3"/>
      <c r="F83" s="2"/>
      <c r="G83" s="2"/>
      <c r="H83" s="2"/>
      <c r="I83" s="2"/>
      <c r="J83" s="2"/>
    </row>
    <row r="84" spans="2:10" x14ac:dyDescent="0.25">
      <c r="B84" s="3"/>
      <c r="F84" s="2"/>
      <c r="G84" s="2"/>
      <c r="H84" s="2"/>
      <c r="I84" s="2"/>
      <c r="J84" s="2"/>
    </row>
    <row r="85" spans="2:10" x14ac:dyDescent="0.25">
      <c r="B85" s="3"/>
      <c r="F85" s="2"/>
      <c r="G85" s="2"/>
      <c r="H85" s="2"/>
      <c r="I85" s="2"/>
      <c r="J85" s="2"/>
    </row>
    <row r="86" spans="2:10" x14ac:dyDescent="0.25">
      <c r="B86" s="3"/>
      <c r="F86" s="2"/>
      <c r="G86" s="2"/>
      <c r="H86" s="2"/>
      <c r="I86" s="2"/>
      <c r="J86" s="2"/>
    </row>
    <row r="87" spans="2:10" x14ac:dyDescent="0.25">
      <c r="B87" s="3"/>
      <c r="F87" s="2"/>
      <c r="G87" s="2"/>
      <c r="H87" s="2"/>
      <c r="I87" s="2"/>
      <c r="J87" s="2"/>
    </row>
    <row r="88" spans="2:10" x14ac:dyDescent="0.25">
      <c r="B88" s="3"/>
      <c r="F88" s="2"/>
      <c r="G88" s="2"/>
      <c r="H88" s="2"/>
      <c r="I88" s="2"/>
      <c r="J88" s="2"/>
    </row>
    <row r="89" spans="2:10" x14ac:dyDescent="0.25">
      <c r="B89" s="3"/>
      <c r="F89" s="2"/>
      <c r="G89" s="2"/>
      <c r="H89" s="2"/>
      <c r="I89" s="2"/>
      <c r="J89" s="2"/>
    </row>
    <row r="90" spans="2:10" x14ac:dyDescent="0.25">
      <c r="F90" s="2"/>
      <c r="G90" s="2"/>
      <c r="H90" s="2"/>
      <c r="I90" s="2"/>
      <c r="J90" s="2"/>
    </row>
    <row r="91" spans="2:10" x14ac:dyDescent="0.25">
      <c r="F91" s="2"/>
      <c r="G91" s="2"/>
      <c r="H91" s="2"/>
      <c r="I91" s="2"/>
      <c r="J91" s="2"/>
    </row>
    <row r="92" spans="2:10" x14ac:dyDescent="0.25">
      <c r="F92" s="2"/>
      <c r="G92" s="2"/>
      <c r="H92" s="2"/>
      <c r="I92" s="2"/>
      <c r="J92" s="2"/>
    </row>
    <row r="93" spans="2:10" x14ac:dyDescent="0.25">
      <c r="F93" s="2"/>
      <c r="G93" s="2"/>
      <c r="H93" s="2"/>
      <c r="I93" s="2"/>
      <c r="J93" s="2"/>
    </row>
    <row r="94" spans="2:10" x14ac:dyDescent="0.25">
      <c r="F94" s="2"/>
      <c r="G94" s="2"/>
      <c r="H94" s="2"/>
      <c r="I94" s="2"/>
      <c r="J94" s="2"/>
    </row>
    <row r="95" spans="2:10" x14ac:dyDescent="0.25">
      <c r="F95" s="2"/>
      <c r="G95" s="2"/>
      <c r="H95" s="2"/>
      <c r="I95" s="2"/>
      <c r="J95" s="2"/>
    </row>
    <row r="96" spans="2:10" x14ac:dyDescent="0.25">
      <c r="F96" s="2"/>
      <c r="G96" s="2"/>
      <c r="H96" s="2"/>
      <c r="I96" s="2"/>
      <c r="J96" s="2"/>
    </row>
    <row r="97" spans="6:10" x14ac:dyDescent="0.25">
      <c r="F97" s="2"/>
      <c r="G97" s="2"/>
      <c r="H97" s="2"/>
      <c r="I97" s="2"/>
      <c r="J97" s="2"/>
    </row>
    <row r="98" spans="6:10" x14ac:dyDescent="0.25">
      <c r="F98" s="2"/>
      <c r="G98" s="2"/>
      <c r="H98" s="2"/>
      <c r="I98" s="2"/>
      <c r="J98" s="2"/>
    </row>
    <row r="99" spans="6:10" x14ac:dyDescent="0.25">
      <c r="F99" s="2"/>
      <c r="G99" s="2"/>
      <c r="H99" s="2"/>
      <c r="I99" s="2"/>
      <c r="J99" s="2"/>
    </row>
    <row r="100" spans="6:10" x14ac:dyDescent="0.25">
      <c r="F100" s="2"/>
      <c r="G100" s="2"/>
      <c r="H100" s="2"/>
      <c r="I100" s="2"/>
      <c r="J100" s="2"/>
    </row>
    <row r="101" spans="6:10" x14ac:dyDescent="0.25">
      <c r="F101" s="2"/>
      <c r="G101" s="2"/>
      <c r="H101" s="2"/>
      <c r="I101" s="2"/>
      <c r="J101" s="2"/>
    </row>
    <row r="102" spans="6:10" x14ac:dyDescent="0.25">
      <c r="F102" s="2"/>
      <c r="G102" s="2"/>
      <c r="H102" s="2"/>
      <c r="I102" s="2"/>
      <c r="J102" s="2"/>
    </row>
    <row r="103" spans="6:10" x14ac:dyDescent="0.25">
      <c r="F103" s="2"/>
      <c r="G103" s="2"/>
      <c r="H103" s="2"/>
      <c r="I103" s="2"/>
      <c r="J103" s="2"/>
    </row>
    <row r="104" spans="6:10" x14ac:dyDescent="0.25">
      <c r="F104" s="2"/>
      <c r="G104" s="2"/>
      <c r="H104" s="2"/>
      <c r="I104" s="2"/>
      <c r="J104" s="2"/>
    </row>
    <row r="105" spans="6:10" x14ac:dyDescent="0.25">
      <c r="F105" s="2"/>
      <c r="G105" s="2"/>
      <c r="H105" s="2"/>
      <c r="I105" s="2"/>
      <c r="J105" s="2"/>
    </row>
    <row r="106" spans="6:10" x14ac:dyDescent="0.25">
      <c r="F106" s="2"/>
      <c r="G106" s="2"/>
      <c r="H106" s="2"/>
      <c r="I106" s="2"/>
      <c r="J106" s="2"/>
    </row>
    <row r="107" spans="6:10" x14ac:dyDescent="0.25">
      <c r="F107" s="2"/>
      <c r="G107" s="2"/>
      <c r="H107" s="2"/>
      <c r="I107" s="2"/>
      <c r="J107" s="2"/>
    </row>
    <row r="108" spans="6:10" x14ac:dyDescent="0.25">
      <c r="F108" s="2"/>
      <c r="G108" s="2"/>
      <c r="H108" s="2"/>
      <c r="I108" s="2"/>
      <c r="J108" s="2"/>
    </row>
    <row r="109" spans="6:10" x14ac:dyDescent="0.25">
      <c r="F109" s="2"/>
      <c r="G109" s="2"/>
      <c r="H109" s="2"/>
      <c r="I109" s="2"/>
      <c r="J109" s="2"/>
    </row>
    <row r="110" spans="6:10" x14ac:dyDescent="0.25">
      <c r="F110" s="2"/>
      <c r="G110" s="2"/>
      <c r="H110" s="2"/>
      <c r="I110" s="2"/>
      <c r="J110" s="2"/>
    </row>
    <row r="111" spans="6:10" x14ac:dyDescent="0.25">
      <c r="F111" s="2"/>
      <c r="G111" s="2"/>
      <c r="H111" s="2"/>
      <c r="I111" s="2"/>
      <c r="J111" s="2"/>
    </row>
    <row r="112" spans="6:10" x14ac:dyDescent="0.25">
      <c r="F112" s="2"/>
      <c r="G112" s="2"/>
      <c r="H112" s="2"/>
      <c r="I112" s="2"/>
      <c r="J112" s="2"/>
    </row>
    <row r="113" spans="6:10" x14ac:dyDescent="0.25">
      <c r="F113" s="2"/>
      <c r="G113" s="2"/>
      <c r="H113" s="2"/>
      <c r="I113" s="2"/>
      <c r="J113" s="2"/>
    </row>
    <row r="114" spans="6:10" x14ac:dyDescent="0.25">
      <c r="F114" s="2"/>
      <c r="G114" s="2"/>
      <c r="H114" s="2"/>
      <c r="I114" s="2"/>
      <c r="J114" s="2"/>
    </row>
    <row r="115" spans="6:10" x14ac:dyDescent="0.25">
      <c r="F115" s="2"/>
      <c r="G115" s="2"/>
      <c r="H115" s="2"/>
      <c r="I115" s="2"/>
      <c r="J115" s="2"/>
    </row>
    <row r="116" spans="6:10" x14ac:dyDescent="0.25">
      <c r="F116" s="2"/>
      <c r="G116" s="2"/>
      <c r="H116" s="2"/>
      <c r="I116" s="2"/>
      <c r="J116" s="2"/>
    </row>
    <row r="117" spans="6:10" x14ac:dyDescent="0.25">
      <c r="F117" s="2"/>
      <c r="G117" s="2"/>
      <c r="H117" s="2"/>
      <c r="I117" s="2"/>
      <c r="J117" s="2"/>
    </row>
    <row r="118" spans="6:10" x14ac:dyDescent="0.25">
      <c r="F118" s="2"/>
      <c r="G118" s="2"/>
      <c r="H118" s="2"/>
      <c r="I118" s="2"/>
      <c r="J118" s="2"/>
    </row>
    <row r="119" spans="6:10" x14ac:dyDescent="0.25">
      <c r="F119" s="2"/>
      <c r="G119" s="2"/>
      <c r="H119" s="2"/>
      <c r="I119" s="2"/>
      <c r="J119" s="2"/>
    </row>
    <row r="120" spans="6:10" x14ac:dyDescent="0.25">
      <c r="F120" s="2"/>
      <c r="G120" s="2"/>
      <c r="H120" s="2"/>
      <c r="I120" s="2"/>
      <c r="J120" s="2"/>
    </row>
    <row r="121" spans="6:10" x14ac:dyDescent="0.25">
      <c r="F121" s="2"/>
      <c r="G121" s="2"/>
      <c r="H121" s="2"/>
      <c r="I121" s="2"/>
      <c r="J121" s="2"/>
    </row>
    <row r="122" spans="6:10" x14ac:dyDescent="0.25">
      <c r="F122" s="2"/>
      <c r="G122" s="2"/>
      <c r="H122" s="2"/>
      <c r="I122" s="2"/>
      <c r="J122" s="2"/>
    </row>
    <row r="123" spans="6:10" x14ac:dyDescent="0.25">
      <c r="F123" s="2"/>
      <c r="G123" s="2"/>
      <c r="H123" s="2"/>
      <c r="I123" s="2"/>
      <c r="J123" s="2"/>
    </row>
    <row r="124" spans="6:10" x14ac:dyDescent="0.25">
      <c r="F124" s="2"/>
      <c r="G124" s="2"/>
      <c r="H124" s="2"/>
      <c r="I124" s="2"/>
      <c r="J124" s="2"/>
    </row>
    <row r="125" spans="6:10" x14ac:dyDescent="0.25">
      <c r="F125" s="2"/>
      <c r="G125" s="2"/>
      <c r="H125" s="2"/>
      <c r="I125" s="2"/>
      <c r="J125" s="2"/>
    </row>
    <row r="126" spans="6:10" x14ac:dyDescent="0.25">
      <c r="F126" s="2"/>
      <c r="G126" s="2"/>
      <c r="H126" s="2"/>
      <c r="I126" s="2"/>
      <c r="J126" s="2"/>
    </row>
    <row r="127" spans="6:10" x14ac:dyDescent="0.25">
      <c r="F127" s="2"/>
      <c r="G127" s="2"/>
      <c r="H127" s="2"/>
      <c r="I127" s="2"/>
      <c r="J127" s="2"/>
    </row>
    <row r="128" spans="6:10" x14ac:dyDescent="0.25">
      <c r="F128" s="2"/>
      <c r="G128" s="2"/>
      <c r="H128" s="2"/>
      <c r="I128" s="2"/>
      <c r="J128" s="2"/>
    </row>
    <row r="129" spans="6:10" x14ac:dyDescent="0.25">
      <c r="F129" s="2"/>
      <c r="G129" s="2"/>
      <c r="H129" s="2"/>
      <c r="I129" s="2"/>
      <c r="J129" s="2"/>
    </row>
    <row r="130" spans="6:10" x14ac:dyDescent="0.25">
      <c r="F130" s="2"/>
      <c r="G130" s="2"/>
      <c r="H130" s="2"/>
      <c r="I130" s="2"/>
      <c r="J130" s="2"/>
    </row>
    <row r="131" spans="6:10" x14ac:dyDescent="0.25">
      <c r="F131" s="2"/>
      <c r="G131" s="2"/>
      <c r="H131" s="2"/>
      <c r="I131" s="2"/>
      <c r="J131" s="2"/>
    </row>
    <row r="132" spans="6:10" x14ac:dyDescent="0.25">
      <c r="F132" s="2"/>
      <c r="G132" s="2"/>
      <c r="H132" s="2"/>
      <c r="I132" s="2"/>
      <c r="J132" s="2"/>
    </row>
    <row r="133" spans="6:10" x14ac:dyDescent="0.25">
      <c r="F133" s="2"/>
      <c r="G133" s="2"/>
      <c r="H133" s="2"/>
      <c r="I133" s="2"/>
      <c r="J133" s="2"/>
    </row>
    <row r="134" spans="6:10" x14ac:dyDescent="0.25">
      <c r="F134" s="2"/>
      <c r="G134" s="2"/>
      <c r="H134" s="2"/>
      <c r="I134" s="2"/>
      <c r="J134" s="2"/>
    </row>
  </sheetData>
  <pageMargins left="0.23622047244094491" right="0.23622047244094491" top="0.74803149606299213" bottom="0.74803149606299213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5DAD9-B771-4AF1-BF1A-4399DAB726D7}">
  <dimension ref="A1:I25"/>
  <sheetViews>
    <sheetView topLeftCell="A4" workbookViewId="0">
      <selection activeCell="I9" sqref="I9"/>
    </sheetView>
  </sheetViews>
  <sheetFormatPr defaultRowHeight="15" x14ac:dyDescent="0.25"/>
  <cols>
    <col min="1" max="1" width="10.7109375" bestFit="1" customWidth="1"/>
    <col min="2" max="2" width="11.42578125" customWidth="1"/>
    <col min="3" max="3" width="27.42578125" customWidth="1"/>
    <col min="4" max="4" width="18.5703125" customWidth="1"/>
  </cols>
  <sheetData>
    <row r="1" spans="1:9" x14ac:dyDescent="0.25">
      <c r="A1" s="8" t="s">
        <v>21</v>
      </c>
      <c r="D1" s="5"/>
      <c r="E1" s="1"/>
      <c r="F1" s="1"/>
      <c r="G1" s="1"/>
    </row>
    <row r="2" spans="1:9" x14ac:dyDescent="0.25">
      <c r="A2" s="8" t="s">
        <v>0</v>
      </c>
      <c r="D2" s="5"/>
      <c r="E2" s="1"/>
      <c r="F2" s="1"/>
      <c r="G2" s="1"/>
    </row>
    <row r="3" spans="1:9" x14ac:dyDescent="0.25">
      <c r="A3" s="1"/>
      <c r="D3" s="5"/>
      <c r="E3" s="1"/>
      <c r="F3" s="1"/>
      <c r="G3" s="1"/>
    </row>
    <row r="4" spans="1:9" x14ac:dyDescent="0.25">
      <c r="A4" s="7" t="s">
        <v>1</v>
      </c>
      <c r="B4" s="9" t="s">
        <v>3</v>
      </c>
      <c r="C4" s="9" t="s">
        <v>2</v>
      </c>
      <c r="D4" s="10" t="s">
        <v>9</v>
      </c>
      <c r="E4" s="7" t="s">
        <v>4</v>
      </c>
      <c r="F4" s="7" t="s">
        <v>5</v>
      </c>
      <c r="G4" s="7" t="s">
        <v>6</v>
      </c>
      <c r="H4" s="7" t="s">
        <v>7</v>
      </c>
      <c r="I4" s="9"/>
    </row>
    <row r="5" spans="1:9" ht="22.5" customHeight="1" x14ac:dyDescent="0.25">
      <c r="A5" s="4"/>
      <c r="B5" s="3"/>
      <c r="C5" s="3"/>
      <c r="D5" s="5"/>
      <c r="E5" s="2"/>
      <c r="F5" s="2"/>
      <c r="G5" s="13">
        <v>6059.14</v>
      </c>
      <c r="H5" s="3" t="s">
        <v>69</v>
      </c>
    </row>
    <row r="6" spans="1:9" ht="22.5" customHeight="1" x14ac:dyDescent="0.25">
      <c r="A6" s="4">
        <v>43199</v>
      </c>
      <c r="B6" s="3" t="s">
        <v>68</v>
      </c>
      <c r="C6" s="3"/>
      <c r="D6" s="5" t="s">
        <v>19</v>
      </c>
      <c r="E6" s="13">
        <v>0.26</v>
      </c>
      <c r="F6" s="2"/>
      <c r="G6" s="13">
        <f>SUM(G5+E6)</f>
        <v>6059.4000000000005</v>
      </c>
      <c r="H6" s="3"/>
    </row>
    <row r="7" spans="1:9" ht="22.5" customHeight="1" x14ac:dyDescent="0.25">
      <c r="A7" s="4">
        <v>43229</v>
      </c>
      <c r="B7" s="3" t="s">
        <v>68</v>
      </c>
      <c r="C7" s="3"/>
      <c r="D7" s="5" t="s">
        <v>19</v>
      </c>
      <c r="E7" s="13">
        <v>0.25</v>
      </c>
      <c r="F7" s="2"/>
      <c r="G7" s="13">
        <f t="shared" ref="G7:G17" si="0">SUM(G6+E7)</f>
        <v>6059.6500000000005</v>
      </c>
      <c r="H7" s="3"/>
    </row>
    <row r="8" spans="1:9" ht="22.5" customHeight="1" x14ac:dyDescent="0.25">
      <c r="A8" s="4">
        <v>43262</v>
      </c>
      <c r="B8" s="3" t="s">
        <v>68</v>
      </c>
      <c r="C8" s="3"/>
      <c r="D8" s="5" t="s">
        <v>19</v>
      </c>
      <c r="E8" s="13">
        <v>0.27</v>
      </c>
      <c r="F8" s="2"/>
      <c r="G8" s="13">
        <f t="shared" si="0"/>
        <v>6059.920000000001</v>
      </c>
      <c r="H8" s="3"/>
    </row>
    <row r="9" spans="1:9" ht="22.5" customHeight="1" x14ac:dyDescent="0.25">
      <c r="A9" s="4">
        <v>43290</v>
      </c>
      <c r="B9" s="3" t="s">
        <v>68</v>
      </c>
      <c r="C9" s="3"/>
      <c r="D9" s="5" t="s">
        <v>19</v>
      </c>
      <c r="E9" s="13">
        <v>0.23</v>
      </c>
      <c r="F9" s="2"/>
      <c r="G9" s="13">
        <f t="shared" si="0"/>
        <v>6060.1500000000005</v>
      </c>
      <c r="H9" s="3"/>
    </row>
    <row r="10" spans="1:9" ht="22.5" customHeight="1" x14ac:dyDescent="0.25">
      <c r="A10" s="4">
        <v>43321</v>
      </c>
      <c r="B10" s="3" t="s">
        <v>68</v>
      </c>
      <c r="C10" s="3"/>
      <c r="D10" s="5" t="s">
        <v>19</v>
      </c>
      <c r="E10" s="13">
        <v>0.26</v>
      </c>
      <c r="F10" s="2"/>
      <c r="G10" s="13">
        <f t="shared" si="0"/>
        <v>6060.4100000000008</v>
      </c>
      <c r="H10" s="3"/>
    </row>
    <row r="11" spans="1:9" ht="22.5" customHeight="1" x14ac:dyDescent="0.25">
      <c r="A11" s="4">
        <v>43353</v>
      </c>
      <c r="B11" s="3" t="s">
        <v>68</v>
      </c>
      <c r="C11" s="3"/>
      <c r="D11" s="5" t="s">
        <v>19</v>
      </c>
      <c r="E11" s="13">
        <v>0.27</v>
      </c>
      <c r="F11" s="2"/>
      <c r="G11" s="13">
        <f t="shared" si="0"/>
        <v>6060.6800000000012</v>
      </c>
      <c r="H11" s="3"/>
    </row>
    <row r="12" spans="1:9" ht="22.5" customHeight="1" x14ac:dyDescent="0.25">
      <c r="A12" s="4">
        <v>43382</v>
      </c>
      <c r="B12" s="3" t="s">
        <v>68</v>
      </c>
      <c r="C12" s="3"/>
      <c r="D12" s="5" t="s">
        <v>19</v>
      </c>
      <c r="E12" s="13">
        <v>0.24</v>
      </c>
      <c r="F12" s="2"/>
      <c r="G12" s="13">
        <f t="shared" si="0"/>
        <v>6060.920000000001</v>
      </c>
      <c r="H12" s="3"/>
    </row>
    <row r="13" spans="1:9" ht="22.5" customHeight="1" x14ac:dyDescent="0.25">
      <c r="A13" s="4">
        <v>43413</v>
      </c>
      <c r="B13" s="3" t="s">
        <v>68</v>
      </c>
      <c r="C13" s="3"/>
      <c r="D13" s="5" t="s">
        <v>19</v>
      </c>
      <c r="E13" s="13">
        <v>0.26</v>
      </c>
      <c r="F13" s="2"/>
      <c r="G13" s="13">
        <f t="shared" si="0"/>
        <v>6061.1800000000012</v>
      </c>
      <c r="H13" s="3"/>
    </row>
    <row r="14" spans="1:9" ht="22.5" customHeight="1" x14ac:dyDescent="0.25">
      <c r="A14" s="4">
        <v>43444</v>
      </c>
      <c r="B14" s="3" t="s">
        <v>68</v>
      </c>
      <c r="C14" s="3"/>
      <c r="D14" s="5" t="s">
        <v>19</v>
      </c>
      <c r="E14" s="13">
        <v>0.26</v>
      </c>
      <c r="F14" s="2"/>
      <c r="G14" s="13">
        <f t="shared" si="0"/>
        <v>6061.4400000000014</v>
      </c>
      <c r="H14" s="3"/>
    </row>
    <row r="15" spans="1:9" ht="22.5" customHeight="1" x14ac:dyDescent="0.25">
      <c r="A15" s="14">
        <v>43474</v>
      </c>
      <c r="B15" s="3" t="s">
        <v>68</v>
      </c>
      <c r="D15" s="5" t="s">
        <v>19</v>
      </c>
      <c r="E15" s="15">
        <v>0.25</v>
      </c>
      <c r="F15" s="15"/>
      <c r="G15" s="13">
        <f t="shared" si="0"/>
        <v>6061.6900000000014</v>
      </c>
    </row>
    <row r="16" spans="1:9" ht="22.5" customHeight="1" x14ac:dyDescent="0.25">
      <c r="A16" s="14">
        <v>43507</v>
      </c>
      <c r="B16" s="3" t="s">
        <v>68</v>
      </c>
      <c r="D16" s="5" t="s">
        <v>19</v>
      </c>
      <c r="E16" s="15">
        <v>0.27</v>
      </c>
      <c r="F16" s="15"/>
      <c r="G16" s="13">
        <f t="shared" si="0"/>
        <v>6061.9600000000019</v>
      </c>
    </row>
    <row r="17" spans="1:7" ht="22.5" customHeight="1" thickBot="1" x14ac:dyDescent="0.3">
      <c r="A17" s="14">
        <v>43535</v>
      </c>
      <c r="B17" s="3" t="s">
        <v>68</v>
      </c>
      <c r="D17" s="5" t="s">
        <v>19</v>
      </c>
      <c r="E17" s="15">
        <v>0.23</v>
      </c>
      <c r="F17" s="15"/>
      <c r="G17" s="37">
        <f t="shared" si="0"/>
        <v>6062.1900000000014</v>
      </c>
    </row>
    <row r="18" spans="1:7" ht="16.5" customHeight="1" x14ac:dyDescent="0.25">
      <c r="E18" s="15"/>
      <c r="F18" s="15"/>
      <c r="G18" s="13"/>
    </row>
    <row r="19" spans="1:7" ht="22.5" customHeight="1" x14ac:dyDescent="0.25">
      <c r="E19" s="15"/>
      <c r="F19" s="15"/>
      <c r="G19" s="16"/>
    </row>
    <row r="20" spans="1:7" ht="22.5" customHeight="1" x14ac:dyDescent="0.25">
      <c r="E20" s="15"/>
      <c r="F20" s="15"/>
      <c r="G20" s="16"/>
    </row>
    <row r="21" spans="1:7" x14ac:dyDescent="0.25">
      <c r="E21" s="15"/>
      <c r="F21" s="15"/>
      <c r="G21" s="16"/>
    </row>
    <row r="22" spans="1:7" x14ac:dyDescent="0.25">
      <c r="E22" s="15"/>
      <c r="F22" s="15"/>
      <c r="G22" s="16"/>
    </row>
    <row r="23" spans="1:7" x14ac:dyDescent="0.25">
      <c r="E23" s="15"/>
      <c r="F23" s="15"/>
    </row>
    <row r="24" spans="1:7" x14ac:dyDescent="0.25">
      <c r="E24" s="15"/>
      <c r="F24" s="15"/>
    </row>
    <row r="25" spans="1:7" x14ac:dyDescent="0.25">
      <c r="E25" s="15"/>
      <c r="F25" s="15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8F9B7-F092-4494-94F8-CB28B7695C6A}">
  <dimension ref="A1:I30"/>
  <sheetViews>
    <sheetView workbookViewId="0">
      <selection activeCell="K14" sqref="J14:K14"/>
    </sheetView>
  </sheetViews>
  <sheetFormatPr defaultRowHeight="15" x14ac:dyDescent="0.25"/>
  <cols>
    <col min="2" max="2" width="23.85546875" customWidth="1"/>
    <col min="3" max="3" width="11.7109375" style="16" customWidth="1"/>
    <col min="4" max="4" width="2.5703125" customWidth="1"/>
    <col min="5" max="5" width="11.5703125" customWidth="1"/>
    <col min="6" max="6" width="2.7109375" customWidth="1"/>
    <col min="7" max="7" width="11.7109375" customWidth="1"/>
    <col min="8" max="8" width="9" customWidth="1"/>
    <col min="9" max="9" width="13.28515625" customWidth="1"/>
  </cols>
  <sheetData>
    <row r="1" spans="1:9" x14ac:dyDescent="0.25">
      <c r="A1" s="8" t="s">
        <v>21</v>
      </c>
    </row>
    <row r="2" spans="1:9" x14ac:dyDescent="0.25">
      <c r="A2" s="24" t="s">
        <v>72</v>
      </c>
    </row>
    <row r="4" spans="1:9" s="27" customFormat="1" ht="28.5" customHeight="1" x14ac:dyDescent="0.25">
      <c r="A4" s="25" t="s">
        <v>79</v>
      </c>
      <c r="B4" s="25" t="s">
        <v>9</v>
      </c>
      <c r="C4" s="26" t="s">
        <v>73</v>
      </c>
      <c r="E4" s="33" t="s">
        <v>109</v>
      </c>
      <c r="F4" s="34"/>
      <c r="G4" s="26" t="s">
        <v>115</v>
      </c>
      <c r="I4" s="44" t="s">
        <v>146</v>
      </c>
    </row>
    <row r="5" spans="1:9" x14ac:dyDescent="0.25">
      <c r="A5" t="s">
        <v>80</v>
      </c>
      <c r="B5" s="3" t="s">
        <v>74</v>
      </c>
      <c r="C5" s="13">
        <v>1350</v>
      </c>
      <c r="E5" s="15">
        <v>1155.47</v>
      </c>
      <c r="G5" s="15">
        <f>SUM(C5-E5)</f>
        <v>194.52999999999997</v>
      </c>
      <c r="I5" s="15">
        <v>1485</v>
      </c>
    </row>
    <row r="6" spans="1:9" x14ac:dyDescent="0.25">
      <c r="A6" t="s">
        <v>81</v>
      </c>
      <c r="B6" s="3" t="s">
        <v>75</v>
      </c>
      <c r="C6" s="13">
        <v>10</v>
      </c>
      <c r="E6" s="15">
        <v>0</v>
      </c>
      <c r="G6" s="15">
        <f t="shared" ref="G6:G20" si="0">SUM(C6-E6)</f>
        <v>10</v>
      </c>
      <c r="I6" s="15">
        <v>11</v>
      </c>
    </row>
    <row r="7" spans="1:9" x14ac:dyDescent="0.25">
      <c r="A7" t="s">
        <v>82</v>
      </c>
      <c r="B7" s="3" t="s">
        <v>76</v>
      </c>
      <c r="C7" s="13">
        <v>200</v>
      </c>
      <c r="E7" s="15">
        <v>220</v>
      </c>
      <c r="G7" s="15">
        <f t="shared" si="0"/>
        <v>-20</v>
      </c>
      <c r="I7" s="15">
        <v>225</v>
      </c>
    </row>
    <row r="8" spans="1:9" x14ac:dyDescent="0.25">
      <c r="A8" t="s">
        <v>83</v>
      </c>
      <c r="B8" s="3" t="s">
        <v>77</v>
      </c>
      <c r="C8" s="13">
        <v>30</v>
      </c>
      <c r="E8" s="15">
        <v>0</v>
      </c>
      <c r="G8" s="15">
        <f t="shared" si="0"/>
        <v>30</v>
      </c>
      <c r="I8" s="15">
        <v>33</v>
      </c>
    </row>
    <row r="9" spans="1:9" x14ac:dyDescent="0.25">
      <c r="A9" t="s">
        <v>84</v>
      </c>
      <c r="B9" s="3" t="s">
        <v>78</v>
      </c>
      <c r="C9" s="13">
        <v>160</v>
      </c>
      <c r="E9" s="15">
        <v>140</v>
      </c>
      <c r="G9" s="15">
        <f t="shared" si="0"/>
        <v>20</v>
      </c>
      <c r="I9" s="15">
        <v>176</v>
      </c>
    </row>
    <row r="10" spans="1:9" s="30" customFormat="1" x14ac:dyDescent="0.25">
      <c r="A10" s="30" t="s">
        <v>85</v>
      </c>
      <c r="B10" s="31" t="s">
        <v>86</v>
      </c>
      <c r="C10" s="32">
        <v>183</v>
      </c>
      <c r="E10" s="29">
        <v>187.76</v>
      </c>
      <c r="G10" s="29">
        <f t="shared" si="0"/>
        <v>-4.7599999999999909</v>
      </c>
      <c r="I10" s="45">
        <v>202</v>
      </c>
    </row>
    <row r="11" spans="1:9" x14ac:dyDescent="0.25">
      <c r="A11" t="s">
        <v>87</v>
      </c>
      <c r="B11" s="3" t="s">
        <v>88</v>
      </c>
      <c r="C11" s="13">
        <v>370</v>
      </c>
      <c r="E11" s="15">
        <v>311.45999999999998</v>
      </c>
      <c r="G11" s="15">
        <f t="shared" si="0"/>
        <v>58.54000000000002</v>
      </c>
      <c r="I11" s="15">
        <v>407</v>
      </c>
    </row>
    <row r="12" spans="1:9" x14ac:dyDescent="0.25">
      <c r="A12" t="s">
        <v>89</v>
      </c>
      <c r="B12" s="3" t="s">
        <v>90</v>
      </c>
      <c r="C12" s="13">
        <v>120</v>
      </c>
      <c r="E12" s="15">
        <v>40</v>
      </c>
      <c r="G12" s="15">
        <f t="shared" si="0"/>
        <v>80</v>
      </c>
      <c r="I12" s="15">
        <v>132</v>
      </c>
    </row>
    <row r="13" spans="1:9" s="30" customFormat="1" x14ac:dyDescent="0.25">
      <c r="A13" s="30" t="s">
        <v>91</v>
      </c>
      <c r="B13" s="31" t="s">
        <v>92</v>
      </c>
      <c r="C13" s="32">
        <v>30</v>
      </c>
      <c r="E13" s="29">
        <v>35</v>
      </c>
      <c r="G13" s="29">
        <f t="shared" si="0"/>
        <v>-5</v>
      </c>
      <c r="I13" s="45">
        <v>33</v>
      </c>
    </row>
    <row r="14" spans="1:9" x14ac:dyDescent="0.25">
      <c r="A14" t="s">
        <v>93</v>
      </c>
      <c r="B14" s="3" t="s">
        <v>94</v>
      </c>
      <c r="C14" s="13">
        <v>0</v>
      </c>
      <c r="E14" s="15">
        <v>0</v>
      </c>
      <c r="G14" s="15">
        <f t="shared" si="0"/>
        <v>0</v>
      </c>
      <c r="I14" s="15">
        <v>0</v>
      </c>
    </row>
    <row r="15" spans="1:9" x14ac:dyDescent="0.25">
      <c r="A15" t="s">
        <v>95</v>
      </c>
      <c r="B15" s="3" t="s">
        <v>96</v>
      </c>
      <c r="C15" s="13">
        <v>250</v>
      </c>
      <c r="E15" s="15">
        <v>175</v>
      </c>
      <c r="G15" s="15">
        <f t="shared" si="0"/>
        <v>75</v>
      </c>
      <c r="I15" s="15">
        <v>275</v>
      </c>
    </row>
    <row r="16" spans="1:9" x14ac:dyDescent="0.25">
      <c r="A16" t="s">
        <v>97</v>
      </c>
      <c r="B16" s="3" t="s">
        <v>98</v>
      </c>
      <c r="C16" s="13">
        <v>0</v>
      </c>
      <c r="E16" s="15">
        <v>0</v>
      </c>
      <c r="G16" s="15">
        <f t="shared" si="0"/>
        <v>0</v>
      </c>
      <c r="I16" s="15">
        <v>0</v>
      </c>
    </row>
    <row r="17" spans="1:9" x14ac:dyDescent="0.25">
      <c r="A17" t="s">
        <v>99</v>
      </c>
      <c r="B17" s="3" t="s">
        <v>100</v>
      </c>
      <c r="C17" s="13">
        <v>300</v>
      </c>
      <c r="E17" s="15">
        <v>0</v>
      </c>
      <c r="G17" s="15">
        <f t="shared" si="0"/>
        <v>300</v>
      </c>
      <c r="I17" s="15">
        <v>330</v>
      </c>
    </row>
    <row r="18" spans="1:9" x14ac:dyDescent="0.25">
      <c r="A18" s="30" t="s">
        <v>101</v>
      </c>
      <c r="B18" s="31" t="s">
        <v>102</v>
      </c>
      <c r="C18" s="32">
        <v>0</v>
      </c>
      <c r="D18" s="30"/>
      <c r="E18" s="29">
        <v>1250</v>
      </c>
      <c r="F18" s="30"/>
      <c r="G18" s="29">
        <f t="shared" si="0"/>
        <v>-1250</v>
      </c>
      <c r="H18" s="43" t="s">
        <v>145</v>
      </c>
      <c r="I18" s="15">
        <v>0</v>
      </c>
    </row>
    <row r="19" spans="1:9" x14ac:dyDescent="0.25">
      <c r="A19" s="30" t="s">
        <v>103</v>
      </c>
      <c r="B19" s="31" t="s">
        <v>104</v>
      </c>
      <c r="C19" s="32">
        <v>30</v>
      </c>
      <c r="D19" s="30"/>
      <c r="E19" s="29">
        <v>64.25</v>
      </c>
      <c r="F19" s="30"/>
      <c r="G19" s="29">
        <f t="shared" si="0"/>
        <v>-34.25</v>
      </c>
      <c r="I19" s="15">
        <v>33</v>
      </c>
    </row>
    <row r="20" spans="1:9" x14ac:dyDescent="0.25">
      <c r="A20" t="s">
        <v>105</v>
      </c>
      <c r="B20" s="3" t="s">
        <v>106</v>
      </c>
      <c r="C20" s="13">
        <v>150</v>
      </c>
      <c r="E20" s="15">
        <v>106</v>
      </c>
      <c r="G20" s="15">
        <f t="shared" si="0"/>
        <v>44</v>
      </c>
      <c r="I20" s="15">
        <v>165</v>
      </c>
    </row>
    <row r="21" spans="1:9" ht="25.5" customHeight="1" x14ac:dyDescent="0.25">
      <c r="B21" s="3"/>
      <c r="C21" s="28">
        <f>SUM(C5:C20)</f>
        <v>3183</v>
      </c>
      <c r="E21" s="35">
        <f>SUM(E5:E20)</f>
        <v>3684.94</v>
      </c>
      <c r="G21" s="35">
        <f>SUM(G5:G20)</f>
        <v>-501.94000000000005</v>
      </c>
      <c r="I21" s="46">
        <f>SUM(I5:I20)</f>
        <v>3507</v>
      </c>
    </row>
    <row r="22" spans="1:9" x14ac:dyDescent="0.25">
      <c r="B22" s="3"/>
      <c r="C22" s="13"/>
      <c r="E22" s="15"/>
    </row>
    <row r="23" spans="1:9" x14ac:dyDescent="0.25">
      <c r="B23" s="3" t="s">
        <v>107</v>
      </c>
      <c r="C23" s="13">
        <v>1050</v>
      </c>
      <c r="D23" s="15"/>
      <c r="E23" s="15"/>
      <c r="F23" s="15"/>
      <c r="G23" s="15"/>
      <c r="I23" s="47">
        <v>792.7</v>
      </c>
    </row>
    <row r="24" spans="1:9" x14ac:dyDescent="0.25">
      <c r="B24" s="3" t="s">
        <v>108</v>
      </c>
      <c r="C24" s="13">
        <v>208.33</v>
      </c>
      <c r="D24" s="15"/>
      <c r="E24" s="15"/>
      <c r="F24" s="15"/>
      <c r="G24" s="15"/>
      <c r="I24" s="47">
        <v>200</v>
      </c>
    </row>
    <row r="25" spans="1:9" x14ac:dyDescent="0.25">
      <c r="B25" s="3" t="s">
        <v>11</v>
      </c>
      <c r="C25" s="13">
        <v>3300</v>
      </c>
      <c r="D25" s="15"/>
      <c r="E25" s="15"/>
      <c r="F25" s="15"/>
      <c r="G25" s="15"/>
      <c r="I25" s="47">
        <v>3300</v>
      </c>
    </row>
    <row r="26" spans="1:9" ht="29.25" customHeight="1" x14ac:dyDescent="0.25">
      <c r="C26" s="28">
        <f>SUM(C23:C25)</f>
        <v>4558.33</v>
      </c>
      <c r="D26" s="15"/>
      <c r="E26" s="15"/>
      <c r="F26" s="15"/>
      <c r="G26" s="15"/>
      <c r="I26" s="48">
        <f>I25-I21+I23+I24</f>
        <v>785.7</v>
      </c>
    </row>
    <row r="27" spans="1:9" x14ac:dyDescent="0.25">
      <c r="C27" s="13"/>
      <c r="D27" s="15"/>
      <c r="E27" s="15"/>
      <c r="F27" s="15"/>
      <c r="G27" s="15"/>
    </row>
    <row r="28" spans="1:9" x14ac:dyDescent="0.25">
      <c r="C28" s="13"/>
      <c r="D28" s="15"/>
      <c r="E28" s="15"/>
      <c r="F28" s="15"/>
      <c r="G28" s="15"/>
    </row>
    <row r="29" spans="1:9" x14ac:dyDescent="0.25">
      <c r="C29" s="13"/>
      <c r="D29" s="15"/>
      <c r="E29" s="15"/>
      <c r="F29" s="15"/>
      <c r="G29" s="15"/>
    </row>
    <row r="30" spans="1:9" x14ac:dyDescent="0.25">
      <c r="C30" s="13"/>
      <c r="D30" s="15"/>
      <c r="E30" s="15"/>
      <c r="F30" s="15"/>
      <c r="G30" s="15"/>
    </row>
  </sheetData>
  <pageMargins left="0.7" right="0.7" top="0.75" bottom="0.75" header="0.3" footer="0.3"/>
  <pageSetup paperSize="9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F6F3D-AA0B-48D5-8718-F469C5641E72}">
  <dimension ref="A1:J16"/>
  <sheetViews>
    <sheetView workbookViewId="0">
      <selection activeCell="H15" sqref="H15"/>
    </sheetView>
  </sheetViews>
  <sheetFormatPr defaultRowHeight="15" x14ac:dyDescent="0.25"/>
  <sheetData>
    <row r="1" spans="1:10" x14ac:dyDescent="0.25">
      <c r="A1" s="8" t="s">
        <v>21</v>
      </c>
    </row>
    <row r="2" spans="1:10" x14ac:dyDescent="0.25">
      <c r="A2" s="8" t="s">
        <v>116</v>
      </c>
    </row>
    <row r="4" spans="1:10" x14ac:dyDescent="0.25">
      <c r="A4" s="81" t="s">
        <v>122</v>
      </c>
      <c r="B4" s="81"/>
      <c r="C4" s="81"/>
      <c r="D4" s="81"/>
      <c r="E4" s="81"/>
      <c r="F4" s="81"/>
      <c r="G4" s="81"/>
      <c r="H4" s="81"/>
      <c r="I4" s="81"/>
      <c r="J4" s="81"/>
    </row>
    <row r="5" spans="1:10" x14ac:dyDescent="0.25">
      <c r="A5" s="81"/>
      <c r="B5" s="81"/>
      <c r="C5" s="81"/>
      <c r="D5" s="81"/>
      <c r="E5" s="81"/>
      <c r="F5" s="81"/>
      <c r="G5" s="81"/>
      <c r="H5" s="81"/>
      <c r="I5" s="81"/>
      <c r="J5" s="81"/>
    </row>
    <row r="6" spans="1:10" x14ac:dyDescent="0.25">
      <c r="A6" s="81"/>
      <c r="B6" s="81"/>
      <c r="C6" s="81"/>
      <c r="D6" s="81"/>
      <c r="E6" s="81"/>
      <c r="F6" s="81"/>
      <c r="G6" s="81"/>
      <c r="H6" s="81"/>
      <c r="I6" s="81"/>
      <c r="J6" s="81"/>
    </row>
    <row r="8" spans="1:10" x14ac:dyDescent="0.25">
      <c r="A8" s="9" t="s">
        <v>117</v>
      </c>
    </row>
    <row r="9" spans="1:10" x14ac:dyDescent="0.25">
      <c r="B9" t="s">
        <v>118</v>
      </c>
      <c r="E9" s="15">
        <v>1682.89</v>
      </c>
      <c r="F9" s="15"/>
      <c r="G9" s="15"/>
      <c r="H9" s="15"/>
      <c r="I9" s="15"/>
    </row>
    <row r="10" spans="1:10" x14ac:dyDescent="0.25">
      <c r="B10" t="s">
        <v>119</v>
      </c>
      <c r="E10" s="15">
        <v>625</v>
      </c>
      <c r="F10" s="15" t="s">
        <v>120</v>
      </c>
      <c r="G10" s="15"/>
      <c r="H10" s="15"/>
      <c r="I10" s="15"/>
    </row>
    <row r="11" spans="1:10" x14ac:dyDescent="0.25">
      <c r="B11" t="s">
        <v>121</v>
      </c>
      <c r="E11" s="15">
        <v>300</v>
      </c>
      <c r="F11" s="15"/>
      <c r="G11" s="15"/>
      <c r="H11" s="15"/>
      <c r="I11" s="15"/>
    </row>
    <row r="12" spans="1:10" ht="31.5" customHeight="1" x14ac:dyDescent="0.25">
      <c r="E12" s="35">
        <f>SUM(E9:E11)</f>
        <v>2607.8900000000003</v>
      </c>
      <c r="F12" s="15"/>
      <c r="G12" s="15"/>
      <c r="H12" s="15"/>
      <c r="I12" s="15"/>
    </row>
    <row r="13" spans="1:10" x14ac:dyDescent="0.25">
      <c r="E13" s="15"/>
      <c r="F13" s="15"/>
      <c r="G13" s="15"/>
      <c r="H13" s="15"/>
      <c r="I13" s="15"/>
    </row>
    <row r="14" spans="1:10" x14ac:dyDescent="0.25">
      <c r="E14" s="15"/>
      <c r="F14" s="15"/>
      <c r="G14" s="15"/>
      <c r="H14" s="15"/>
      <c r="I14" s="15"/>
    </row>
    <row r="15" spans="1:10" x14ac:dyDescent="0.25">
      <c r="E15" s="15"/>
      <c r="F15" s="15"/>
      <c r="G15" s="15"/>
      <c r="H15" s="15"/>
      <c r="I15" s="15"/>
    </row>
    <row r="16" spans="1:10" x14ac:dyDescent="0.25">
      <c r="E16" s="15"/>
      <c r="F16" s="15"/>
      <c r="G16" s="15"/>
      <c r="H16" s="15"/>
      <c r="I16" s="15"/>
    </row>
  </sheetData>
  <mergeCells count="1">
    <mergeCell ref="A4:J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27670-7625-491C-A44F-85650A977FFC}">
  <dimension ref="A1:I19"/>
  <sheetViews>
    <sheetView topLeftCell="A4" workbookViewId="0">
      <selection activeCell="A3" sqref="A3:I19"/>
    </sheetView>
  </sheetViews>
  <sheetFormatPr defaultRowHeight="15" x14ac:dyDescent="0.25"/>
  <sheetData>
    <row r="1" spans="1:9" x14ac:dyDescent="0.25">
      <c r="A1" s="24" t="s">
        <v>147</v>
      </c>
    </row>
    <row r="3" spans="1:9" ht="15" customHeight="1" x14ac:dyDescent="0.25">
      <c r="A3" s="82" t="s">
        <v>148</v>
      </c>
      <c r="B3" s="82"/>
      <c r="C3" s="82"/>
      <c r="D3" s="82"/>
      <c r="E3" s="82"/>
      <c r="F3" s="82"/>
      <c r="G3" s="82"/>
      <c r="H3" s="82"/>
      <c r="I3" s="82"/>
    </row>
    <row r="4" spans="1:9" ht="15" customHeight="1" x14ac:dyDescent="0.25">
      <c r="A4" s="82"/>
      <c r="B4" s="82"/>
      <c r="C4" s="82"/>
      <c r="D4" s="82"/>
      <c r="E4" s="82"/>
      <c r="F4" s="82"/>
      <c r="G4" s="82"/>
      <c r="H4" s="82"/>
      <c r="I4" s="82"/>
    </row>
    <row r="5" spans="1:9" ht="15" customHeight="1" x14ac:dyDescent="0.25">
      <c r="A5" s="82"/>
      <c r="B5" s="82"/>
      <c r="C5" s="82"/>
      <c r="D5" s="82"/>
      <c r="E5" s="82"/>
      <c r="F5" s="82"/>
      <c r="G5" s="82"/>
      <c r="H5" s="82"/>
      <c r="I5" s="82"/>
    </row>
    <row r="6" spans="1:9" ht="15" customHeight="1" x14ac:dyDescent="0.25">
      <c r="A6" s="82"/>
      <c r="B6" s="82"/>
      <c r="C6" s="82"/>
      <c r="D6" s="82"/>
      <c r="E6" s="82"/>
      <c r="F6" s="82"/>
      <c r="G6" s="82"/>
      <c r="H6" s="82"/>
      <c r="I6" s="82"/>
    </row>
    <row r="7" spans="1:9" ht="15" customHeight="1" x14ac:dyDescent="0.25">
      <c r="A7" s="82"/>
      <c r="B7" s="82"/>
      <c r="C7" s="82"/>
      <c r="D7" s="82"/>
      <c r="E7" s="82"/>
      <c r="F7" s="82"/>
      <c r="G7" s="82"/>
      <c r="H7" s="82"/>
      <c r="I7" s="82"/>
    </row>
    <row r="8" spans="1:9" ht="15" customHeight="1" x14ac:dyDescent="0.25">
      <c r="A8" s="82"/>
      <c r="B8" s="82"/>
      <c r="C8" s="82"/>
      <c r="D8" s="82"/>
      <c r="E8" s="82"/>
      <c r="F8" s="82"/>
      <c r="G8" s="82"/>
      <c r="H8" s="82"/>
      <c r="I8" s="82"/>
    </row>
    <row r="9" spans="1:9" ht="15" customHeight="1" x14ac:dyDescent="0.25">
      <c r="A9" s="82"/>
      <c r="B9" s="82"/>
      <c r="C9" s="82"/>
      <c r="D9" s="82"/>
      <c r="E9" s="82"/>
      <c r="F9" s="82"/>
      <c r="G9" s="82"/>
      <c r="H9" s="82"/>
      <c r="I9" s="82"/>
    </row>
    <row r="10" spans="1:9" ht="15" customHeight="1" x14ac:dyDescent="0.25">
      <c r="A10" s="82"/>
      <c r="B10" s="82"/>
      <c r="C10" s="82"/>
      <c r="D10" s="82"/>
      <c r="E10" s="82"/>
      <c r="F10" s="82"/>
      <c r="G10" s="82"/>
      <c r="H10" s="82"/>
      <c r="I10" s="82"/>
    </row>
    <row r="11" spans="1:9" ht="15" customHeight="1" x14ac:dyDescent="0.25">
      <c r="A11" s="82"/>
      <c r="B11" s="82"/>
      <c r="C11" s="82"/>
      <c r="D11" s="82"/>
      <c r="E11" s="82"/>
      <c r="F11" s="82"/>
      <c r="G11" s="82"/>
      <c r="H11" s="82"/>
      <c r="I11" s="82"/>
    </row>
    <row r="12" spans="1:9" ht="15" customHeight="1" x14ac:dyDescent="0.25">
      <c r="A12" s="82"/>
      <c r="B12" s="82"/>
      <c r="C12" s="82"/>
      <c r="D12" s="82"/>
      <c r="E12" s="82"/>
      <c r="F12" s="82"/>
      <c r="G12" s="82"/>
      <c r="H12" s="82"/>
      <c r="I12" s="82"/>
    </row>
    <row r="13" spans="1:9" ht="15" customHeight="1" x14ac:dyDescent="0.25">
      <c r="A13" s="82"/>
      <c r="B13" s="82"/>
      <c r="C13" s="82"/>
      <c r="D13" s="82"/>
      <c r="E13" s="82"/>
      <c r="F13" s="82"/>
      <c r="G13" s="82"/>
      <c r="H13" s="82"/>
      <c r="I13" s="82"/>
    </row>
    <row r="14" spans="1:9" ht="15" customHeight="1" x14ac:dyDescent="0.25">
      <c r="A14" s="82"/>
      <c r="B14" s="82"/>
      <c r="C14" s="82"/>
      <c r="D14" s="82"/>
      <c r="E14" s="82"/>
      <c r="F14" s="82"/>
      <c r="G14" s="82"/>
      <c r="H14" s="82"/>
      <c r="I14" s="82"/>
    </row>
    <row r="15" spans="1:9" ht="15" customHeight="1" x14ac:dyDescent="0.25">
      <c r="A15" s="82"/>
      <c r="B15" s="82"/>
      <c r="C15" s="82"/>
      <c r="D15" s="82"/>
      <c r="E15" s="82"/>
      <c r="F15" s="82"/>
      <c r="G15" s="82"/>
      <c r="H15" s="82"/>
      <c r="I15" s="82"/>
    </row>
    <row r="16" spans="1:9" ht="15" customHeight="1" x14ac:dyDescent="0.25">
      <c r="A16" s="82"/>
      <c r="B16" s="82"/>
      <c r="C16" s="82"/>
      <c r="D16" s="82"/>
      <c r="E16" s="82"/>
      <c r="F16" s="82"/>
      <c r="G16" s="82"/>
      <c r="H16" s="82"/>
      <c r="I16" s="82"/>
    </row>
    <row r="17" spans="1:9" x14ac:dyDescent="0.25">
      <c r="A17" s="82"/>
      <c r="B17" s="82"/>
      <c r="C17" s="82"/>
      <c r="D17" s="82"/>
      <c r="E17" s="82"/>
      <c r="F17" s="82"/>
      <c r="G17" s="82"/>
      <c r="H17" s="82"/>
      <c r="I17" s="82"/>
    </row>
    <row r="18" spans="1:9" x14ac:dyDescent="0.25">
      <c r="A18" s="82"/>
      <c r="B18" s="82"/>
      <c r="C18" s="82"/>
      <c r="D18" s="82"/>
      <c r="E18" s="82"/>
      <c r="F18" s="82"/>
      <c r="G18" s="82"/>
      <c r="H18" s="82"/>
      <c r="I18" s="82"/>
    </row>
    <row r="19" spans="1:9" x14ac:dyDescent="0.25">
      <c r="A19" s="82"/>
      <c r="B19" s="82"/>
      <c r="C19" s="82"/>
      <c r="D19" s="82"/>
      <c r="E19" s="82"/>
      <c r="F19" s="82"/>
      <c r="G19" s="82"/>
      <c r="H19" s="82"/>
      <c r="I19" s="82"/>
    </row>
  </sheetData>
  <mergeCells count="1">
    <mergeCell ref="A3:I1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40991-45E3-40C0-835F-C0E952ABD82B}">
  <dimension ref="A1:F24"/>
  <sheetViews>
    <sheetView topLeftCell="A4" workbookViewId="0">
      <selection activeCell="D29" sqref="D29"/>
    </sheetView>
  </sheetViews>
  <sheetFormatPr defaultRowHeight="15" x14ac:dyDescent="0.25"/>
  <cols>
    <col min="1" max="1" width="14.28515625" customWidth="1"/>
    <col min="2" max="2" width="10.7109375" customWidth="1"/>
    <col min="3" max="3" width="17" style="3" customWidth="1"/>
    <col min="4" max="4" width="12.7109375" style="3" customWidth="1"/>
    <col min="5" max="5" width="12.28515625" style="60" customWidth="1"/>
    <col min="6" max="6" width="15.140625" customWidth="1"/>
  </cols>
  <sheetData>
    <row r="1" spans="1:6" ht="23.25" customHeight="1" x14ac:dyDescent="0.35">
      <c r="A1" s="59" t="s">
        <v>153</v>
      </c>
    </row>
    <row r="2" spans="1:6" ht="13.5" customHeight="1" thickBot="1" x14ac:dyDescent="0.3"/>
    <row r="3" spans="1:6" ht="15.75" customHeight="1" thickBot="1" x14ac:dyDescent="0.3">
      <c r="A3" s="61" t="s">
        <v>154</v>
      </c>
      <c r="D3" s="62">
        <v>43555</v>
      </c>
    </row>
    <row r="4" spans="1:6" ht="15.75" thickBot="1" x14ac:dyDescent="0.3"/>
    <row r="5" spans="1:6" ht="15" customHeight="1" thickBot="1" x14ac:dyDescent="0.3">
      <c r="A5" s="61" t="s">
        <v>155</v>
      </c>
      <c r="F5" s="63">
        <v>772.7</v>
      </c>
    </row>
    <row r="7" spans="1:6" ht="13.5" customHeight="1" thickBot="1" x14ac:dyDescent="0.3">
      <c r="A7" t="s">
        <v>156</v>
      </c>
    </row>
    <row r="8" spans="1:6" ht="26.25" customHeight="1" thickBot="1" x14ac:dyDescent="0.3">
      <c r="B8" s="64" t="s">
        <v>1</v>
      </c>
      <c r="C8" s="65" t="s">
        <v>157</v>
      </c>
      <c r="D8" s="66" t="s">
        <v>158</v>
      </c>
      <c r="E8" s="67" t="s">
        <v>159</v>
      </c>
    </row>
    <row r="9" spans="1:6" x14ac:dyDescent="0.25">
      <c r="B9" s="68">
        <v>43222</v>
      </c>
      <c r="C9" s="69" t="s">
        <v>161</v>
      </c>
      <c r="D9" s="69" t="s">
        <v>162</v>
      </c>
      <c r="E9" s="70">
        <v>20</v>
      </c>
    </row>
    <row r="10" spans="1:6" x14ac:dyDescent="0.25">
      <c r="B10" s="68">
        <v>43502</v>
      </c>
      <c r="C10" s="69" t="s">
        <v>163</v>
      </c>
      <c r="D10" s="69" t="s">
        <v>164</v>
      </c>
      <c r="E10" s="70">
        <v>25</v>
      </c>
    </row>
    <row r="11" spans="1:6" ht="13.5" customHeight="1" thickBot="1" x14ac:dyDescent="0.3">
      <c r="B11" s="71"/>
      <c r="C11" s="72"/>
      <c r="D11" s="72"/>
      <c r="E11" s="73"/>
    </row>
    <row r="12" spans="1:6" x14ac:dyDescent="0.25">
      <c r="B12" s="74"/>
      <c r="F12" s="60">
        <f>SUM(E9:E11)</f>
        <v>45</v>
      </c>
    </row>
    <row r="13" spans="1:6" x14ac:dyDescent="0.25">
      <c r="B13" s="74"/>
    </row>
    <row r="14" spans="1:6" ht="13.5" customHeight="1" thickBot="1" x14ac:dyDescent="0.3">
      <c r="A14" t="s">
        <v>165</v>
      </c>
      <c r="B14" s="74"/>
    </row>
    <row r="15" spans="1:6" ht="13.5" customHeight="1" thickBot="1" x14ac:dyDescent="0.3">
      <c r="B15" s="75" t="s">
        <v>1</v>
      </c>
      <c r="C15" s="65" t="s">
        <v>157</v>
      </c>
      <c r="D15" s="65" t="s">
        <v>160</v>
      </c>
      <c r="E15" s="67" t="s">
        <v>159</v>
      </c>
    </row>
    <row r="16" spans="1:6" x14ac:dyDescent="0.25">
      <c r="B16" s="68"/>
      <c r="C16" s="69"/>
      <c r="D16" s="69"/>
      <c r="E16" s="70"/>
    </row>
    <row r="17" spans="1:6" x14ac:dyDescent="0.25">
      <c r="B17" s="68"/>
      <c r="C17" s="69"/>
      <c r="D17" s="69"/>
      <c r="E17" s="70"/>
    </row>
    <row r="18" spans="1:6" ht="13.5" customHeight="1" thickBot="1" x14ac:dyDescent="0.3">
      <c r="B18" s="71"/>
      <c r="C18" s="72"/>
      <c r="D18" s="72"/>
      <c r="E18" s="73"/>
    </row>
    <row r="19" spans="1:6" x14ac:dyDescent="0.25">
      <c r="B19" s="74"/>
      <c r="F19" s="60">
        <f>SUM(E16:E18)</f>
        <v>0</v>
      </c>
    </row>
    <row r="20" spans="1:6" x14ac:dyDescent="0.25">
      <c r="B20" s="74"/>
    </row>
    <row r="21" spans="1:6" ht="18.75" customHeight="1" thickBot="1" x14ac:dyDescent="0.3">
      <c r="A21" s="76" t="s">
        <v>167</v>
      </c>
      <c r="B21" s="77"/>
      <c r="C21" s="78"/>
      <c r="D21" s="78"/>
      <c r="E21" s="79"/>
      <c r="F21" s="80">
        <f>SUM(F5+F12-F19)</f>
        <v>817.7</v>
      </c>
    </row>
    <row r="22" spans="1:6" ht="13.5" customHeight="1" thickTop="1" x14ac:dyDescent="0.25"/>
    <row r="23" spans="1:6" ht="18.75" customHeight="1" thickBot="1" x14ac:dyDescent="0.3">
      <c r="A23" s="76" t="s">
        <v>166</v>
      </c>
      <c r="B23" s="77"/>
      <c r="C23" s="78"/>
      <c r="D23" s="78"/>
      <c r="E23" s="79"/>
      <c r="F23" s="80">
        <f>F5</f>
        <v>772.7</v>
      </c>
    </row>
    <row r="24" spans="1:6" ht="13.5" customHeight="1" thickTop="1" x14ac:dyDescent="0.25"/>
  </sheetData>
  <dataValidations count="9">
    <dataValidation allowBlank="1" showInputMessage="1" showErrorMessage="1" prompt="Enter amount received" sqref="E16:E17" xr:uid="{6180D815-DA99-4189-AAB6-7775DFD904CC}"/>
    <dataValidation allowBlank="1" showInputMessage="1" showErrorMessage="1" prompt="Enter any reference number, this may be the paying in slip" sqref="D16:D17" xr:uid="{448441B4-0C3B-434A-BF01-8783D8D03ADC}"/>
    <dataValidation allowBlank="1" showInputMessage="1" showErrorMessage="1" prompt="Enter name on receipt" sqref="C16:C17" xr:uid="{1B2D1517-FD09-47FF-89B8-AA02372C4ABA}"/>
    <dataValidation allowBlank="1" showInputMessage="1" showErrorMessage="1" prompt="Enter amount of payment" sqref="E9:E10" xr:uid="{7DBB89F9-B79E-4860-B6A2-9EBCD8FE34BC}"/>
    <dataValidation allowBlank="1" showInputMessage="1" showErrorMessage="1" prompt="Enter cheque number" sqref="D9:D10" xr:uid="{64C12164-E36C-41B8-989B-B7B403D6B469}"/>
    <dataValidation allowBlank="1" showInputMessage="1" showErrorMessage="1" prompt="Enter payee name" sqref="C9:C10" xr:uid="{FED99973-B788-4EC7-9CA7-7567C01B0C1E}"/>
    <dataValidation allowBlank="1" showInputMessage="1" showErrorMessage="1" prompt="Enter date format dd/mm/yy" sqref="B9:B10 B16:B17" xr:uid="{BD9A654A-EE33-4AFC-9ABA-ED1CE91EA09F}"/>
    <dataValidation allowBlank="1" showInputMessage="1" showErrorMessage="1" prompt="Enter amount as per your cash book balance _x000a_" sqref="F5" xr:uid="{0010CBE0-2E51-4ED5-A25D-3B0CA2BEEC63}"/>
    <dataValidation allowBlank="1" showInputMessage="1" showErrorMessage="1" promptTitle="Date" prompt="Enter date format dd/mm/yy_x000a_" sqref="D3" xr:uid="{B9E20786-2AD6-403A-9EA3-2B950B583A4F}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Lloyds Treasurer's Account</vt:lpstr>
      <vt:lpstr>Lloyds Business Bank Instant</vt:lpstr>
      <vt:lpstr>Draft Budget &amp; Actuals 2018-19</vt:lpstr>
      <vt:lpstr>Other Accounts cfwd 310318</vt:lpstr>
      <vt:lpstr>Clerk's Report</vt:lpstr>
      <vt:lpstr>Bank Rec</vt:lpstr>
      <vt:lpstr>'Clerk''s Report'!Print_Area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customer</cp:lastModifiedBy>
  <cp:lastPrinted>2019-05-16T15:12:31Z</cp:lastPrinted>
  <dcterms:created xsi:type="dcterms:W3CDTF">2018-08-01T14:29:01Z</dcterms:created>
  <dcterms:modified xsi:type="dcterms:W3CDTF">2019-06-05T14:44:05Z</dcterms:modified>
</cp:coreProperties>
</file>