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fileSharing readOnlyRecommended="1"/>
  <workbookPr defaultThemeVersion="166925"/>
  <mc:AlternateContent xmlns:mc="http://schemas.openxmlformats.org/markup-compatibility/2006">
    <mc:Choice Requires="x15">
      <x15ac:absPath xmlns:x15ac="http://schemas.microsoft.com/office/spreadsheetml/2010/11/ac" url="C:\Users\customer\Documents\WOODBASTWICK PC\ACCOUNTS\2022-2023\"/>
    </mc:Choice>
  </mc:AlternateContent>
  <xr:revisionPtr revIDLastSave="0" documentId="8_{880B23AA-B24B-4DFE-A149-697714AB4295}" xr6:coauthVersionLast="47" xr6:coauthVersionMax="47" xr10:uidLastSave="{00000000-0000-0000-0000-000000000000}"/>
  <bookViews>
    <workbookView xWindow="-120" yWindow="-120" windowWidth="29040" windowHeight="15990" xr2:uid="{BC1023DA-0C30-4370-9B7A-4FE234AEE4C5}"/>
  </bookViews>
  <sheets>
    <sheet name="Cashbook" sheetId="1" r:id="rId1"/>
    <sheet name="Yearly Summary" sheetId="9" r:id="rId2"/>
    <sheet name="Savings Account" sheetId="2" r:id="rId3"/>
    <sheet name="Budgets" sheetId="7" r:id="rId4"/>
    <sheet name="Ringfenced Sums" sheetId="5" r:id="rId5"/>
    <sheet name="Defib Costs" sheetId="8" r:id="rId6"/>
    <sheet name="Clerk's Report" sheetId="6" r:id="rId7"/>
  </sheets>
  <definedNames>
    <definedName name="_xlnm.Print_Area" localSheetId="6">'Clerk''s Report'!$A$1:$N$40</definedName>
    <definedName name="_xlnm.Print_Area" localSheetId="1">'Yearly Summary'!$A$1:$AA$40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5" l="1"/>
  <c r="I41" i="1"/>
  <c r="G21" i="2" l="1"/>
  <c r="J38" i="9"/>
  <c r="K38" i="9"/>
  <c r="L38" i="9"/>
  <c r="M38" i="9"/>
  <c r="N38" i="9"/>
  <c r="O38" i="9"/>
  <c r="P38" i="9"/>
  <c r="Q38" i="9"/>
  <c r="E14" i="7" s="1"/>
  <c r="R38" i="9"/>
  <c r="S38" i="9"/>
  <c r="T38" i="9"/>
  <c r="E17" i="7" s="1"/>
  <c r="F17" i="7" s="1"/>
  <c r="U38" i="9"/>
  <c r="V38" i="9"/>
  <c r="W38" i="9"/>
  <c r="X38" i="9"/>
  <c r="E21" i="7" s="1"/>
  <c r="F21" i="7" s="1"/>
  <c r="Y38" i="9"/>
  <c r="G38" i="9"/>
  <c r="H38" i="9"/>
  <c r="I38" i="9"/>
  <c r="E38" i="9"/>
  <c r="C34" i="9"/>
  <c r="D34" i="9"/>
  <c r="F34" i="9"/>
  <c r="Z34" i="9" s="1"/>
  <c r="C35" i="9"/>
  <c r="D35" i="9"/>
  <c r="F35" i="9"/>
  <c r="Z35" i="9" s="1"/>
  <c r="C36" i="9"/>
  <c r="D36" i="9"/>
  <c r="F36" i="9"/>
  <c r="Z36" i="9" s="1"/>
  <c r="C37" i="9"/>
  <c r="D37" i="9"/>
  <c r="F37" i="9"/>
  <c r="Z37" i="9" s="1"/>
  <c r="G19" i="2"/>
  <c r="G20" i="2"/>
  <c r="J40" i="1"/>
  <c r="J38" i="1"/>
  <c r="J39" i="1"/>
  <c r="J37" i="1"/>
  <c r="I25" i="1"/>
  <c r="H26" i="7"/>
  <c r="H37" i="7"/>
  <c r="F9" i="2"/>
  <c r="H23" i="7"/>
  <c r="F9" i="7"/>
  <c r="H32" i="7"/>
  <c r="Z8" i="9"/>
  <c r="Z9" i="9"/>
  <c r="Z10" i="9"/>
  <c r="Z11" i="9"/>
  <c r="Z12" i="9"/>
  <c r="Z13" i="9"/>
  <c r="Z14" i="9"/>
  <c r="Z16" i="9"/>
  <c r="Z17" i="9"/>
  <c r="Z19" i="9"/>
  <c r="Z20" i="9"/>
  <c r="Z21" i="9"/>
  <c r="Z22" i="9"/>
  <c r="Z23" i="9"/>
  <c r="Z24" i="9"/>
  <c r="Z25" i="9"/>
  <c r="Z26" i="9"/>
  <c r="Z27" i="9"/>
  <c r="Z28" i="9"/>
  <c r="Z29" i="9"/>
  <c r="Z30" i="9"/>
  <c r="Z31" i="9"/>
  <c r="Z32" i="9"/>
  <c r="Z33" i="9"/>
  <c r="Z6" i="9"/>
  <c r="F7" i="9"/>
  <c r="Z7" i="9" s="1"/>
  <c r="E6" i="7"/>
  <c r="F6" i="7" s="1"/>
  <c r="E11" i="7"/>
  <c r="F11" i="7" s="1"/>
  <c r="E15" i="7"/>
  <c r="F15" i="7" s="1"/>
  <c r="E19" i="7"/>
  <c r="F19" i="7" s="1"/>
  <c r="E20" i="7" l="1"/>
  <c r="F20" i="7" s="1"/>
  <c r="E10" i="7"/>
  <c r="F10" i="7" s="1"/>
  <c r="E22" i="7"/>
  <c r="F22" i="7" s="1"/>
  <c r="F18" i="9"/>
  <c r="Z18" i="9" s="1"/>
  <c r="E18" i="7"/>
  <c r="E8" i="7"/>
  <c r="F8" i="7" s="1"/>
  <c r="E5" i="7"/>
  <c r="F5" i="7" s="1"/>
  <c r="E13" i="7"/>
  <c r="F13" i="7" s="1"/>
  <c r="F15" i="9"/>
  <c r="Z15" i="9" s="1"/>
  <c r="E7" i="7"/>
  <c r="F7" i="7" s="1"/>
  <c r="E12" i="7"/>
  <c r="F12" i="7" s="1"/>
  <c r="E16" i="7"/>
  <c r="F16" i="7" s="1"/>
  <c r="G7" i="8"/>
  <c r="H7" i="8"/>
  <c r="I5" i="8"/>
  <c r="I7" i="8" s="1"/>
  <c r="I6" i="8"/>
  <c r="I23" i="1"/>
  <c r="AA37" i="9" l="1"/>
  <c r="F38" i="9"/>
  <c r="E23" i="7"/>
  <c r="J6" i="1"/>
  <c r="J7" i="1" s="1"/>
  <c r="J8" i="1" s="1"/>
  <c r="J9" i="1" s="1"/>
  <c r="J10" i="1" s="1"/>
  <c r="J11" i="1" s="1"/>
  <c r="J12" i="1" s="1"/>
  <c r="I14" i="1"/>
  <c r="I15" i="1"/>
  <c r="I16" i="1"/>
  <c r="I17" i="1"/>
  <c r="I18" i="1"/>
  <c r="I20" i="1"/>
  <c r="I21" i="1"/>
  <c r="I22" i="1"/>
  <c r="I24" i="1"/>
  <c r="I26" i="1"/>
  <c r="I27" i="1"/>
  <c r="I13" i="1"/>
  <c r="Y40" i="9" l="1"/>
  <c r="E24" i="7"/>
  <c r="E26" i="7" s="1"/>
  <c r="J13" i="1"/>
  <c r="J14" i="1" s="1"/>
  <c r="J15" i="1" s="1"/>
  <c r="J16" i="1" s="1"/>
  <c r="J17" i="1" s="1"/>
  <c r="J18" i="1" s="1"/>
  <c r="J19" i="1" s="1"/>
  <c r="J20" i="1" s="1"/>
  <c r="J21" i="1" s="1"/>
  <c r="J22" i="1" s="1"/>
  <c r="J23" i="1" s="1"/>
  <c r="J24" i="1" s="1"/>
  <c r="J25" i="1" s="1"/>
  <c r="J26" i="1" s="1"/>
  <c r="J27" i="1" s="1"/>
  <c r="J28" i="1" s="1"/>
  <c r="J29" i="1" s="1"/>
  <c r="J30" i="1" s="1"/>
  <c r="J31" i="1" s="1"/>
  <c r="J32" i="1" s="1"/>
  <c r="J33" i="1" s="1"/>
  <c r="J34" i="1" s="1"/>
  <c r="J35" i="1" s="1"/>
  <c r="J36" i="1" s="1"/>
  <c r="G13" i="5"/>
  <c r="G17" i="5" s="1"/>
  <c r="D26" i="7" l="1"/>
  <c r="D23" i="7" l="1"/>
  <c r="G6" i="2"/>
  <c r="G7" i="2" s="1"/>
  <c r="G8" i="2" s="1"/>
  <c r="G9" i="2" s="1"/>
  <c r="G10" i="2" s="1"/>
  <c r="G11" i="2" s="1"/>
  <c r="G12" i="2" s="1"/>
  <c r="G13" i="2" s="1"/>
  <c r="G14" i="2" s="1"/>
  <c r="G15" i="2" s="1"/>
  <c r="G16" i="2" s="1"/>
  <c r="G17" i="2" s="1"/>
  <c r="G18" i="2" s="1"/>
  <c r="F23" i="7" l="1"/>
  <c r="C23" i="7" l="1"/>
  <c r="C2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customer</author>
  </authors>
  <commentList>
    <comment ref="H14" authorId="0" shapeId="0" xr:uid="{C2A439CF-B60C-467C-A3C3-09B50EF06563}">
      <text>
        <r>
          <rPr>
            <b/>
            <sz val="9"/>
            <color indexed="81"/>
            <rFont val="Tahoma"/>
            <family val="2"/>
          </rPr>
          <t>customer:</t>
        </r>
        <r>
          <rPr>
            <sz val="9"/>
            <color indexed="81"/>
            <rFont val="Tahoma"/>
            <family val="2"/>
          </rPr>
          <t xml:space="preserve">
Transfer from savings to cover defib and clerk's back pay
</t>
        </r>
      </text>
    </comment>
    <comment ref="Q19" authorId="0" shapeId="0" xr:uid="{E5888A6E-1AFA-46E1-BE43-A6E0A434CED8}">
      <text>
        <r>
          <rPr>
            <b/>
            <sz val="9"/>
            <color indexed="81"/>
            <rFont val="Tahoma"/>
            <family val="2"/>
          </rPr>
          <t>customer:</t>
        </r>
        <r>
          <rPr>
            <sz val="9"/>
            <color indexed="81"/>
            <rFont val="Tahoma"/>
            <family val="2"/>
          </rPr>
          <t xml:space="preserve">
Defib electrical installation
</t>
        </r>
      </text>
    </comment>
    <comment ref="H22" authorId="0" shapeId="0" xr:uid="{682C13F4-FC5A-4406-B4BF-509A2809A4CD}">
      <text>
        <r>
          <rPr>
            <b/>
            <sz val="9"/>
            <color indexed="81"/>
            <rFont val="Tahoma"/>
            <family val="2"/>
          </rPr>
          <t>customer:</t>
        </r>
        <r>
          <rPr>
            <sz val="9"/>
            <color indexed="81"/>
            <rFont val="Tahoma"/>
            <family val="2"/>
          </rPr>
          <t xml:space="preserve">
Transfer from savings to cover electrical installation of defib
</t>
        </r>
      </text>
    </comment>
    <comment ref="S24" authorId="0" shapeId="0" xr:uid="{943AB329-B698-4D49-AC46-DEBB73708806}">
      <text>
        <r>
          <rPr>
            <b/>
            <sz val="9"/>
            <color indexed="81"/>
            <rFont val="Tahoma"/>
            <family val="2"/>
          </rPr>
          <t>customer:</t>
        </r>
        <r>
          <rPr>
            <sz val="9"/>
            <color indexed="81"/>
            <rFont val="Tahoma"/>
            <family val="2"/>
          </rPr>
          <t xml:space="preserve">
Marshland Mardler donation to mundy's retirement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customer</author>
  </authors>
  <commentList>
    <comment ref="D18" authorId="0" shapeId="0" xr:uid="{339906D3-644A-4E21-9F60-1F312EA0FEA3}">
      <text>
        <r>
          <rPr>
            <b/>
            <sz val="9"/>
            <color indexed="81"/>
            <rFont val="Tahoma"/>
            <charset val="1"/>
          </rPr>
          <t xml:space="preserve">customer:Defib purchase
</t>
        </r>
      </text>
    </comment>
    <comment ref="C24" authorId="0" shapeId="0" xr:uid="{996BF850-17CA-442A-925F-C9D070BDFC44}">
      <text>
        <r>
          <rPr>
            <b/>
            <sz val="9"/>
            <color indexed="81"/>
            <rFont val="Tahoma"/>
            <family val="2"/>
          </rPr>
          <t>customer:</t>
        </r>
        <r>
          <rPr>
            <sz val="9"/>
            <color indexed="81"/>
            <rFont val="Tahoma"/>
            <family val="2"/>
          </rPr>
          <t xml:space="preserve">
VAT refund due from 2019-2020 inc.
</t>
        </r>
      </text>
    </comment>
    <comment ref="H24" authorId="0" shapeId="0" xr:uid="{36E61D24-D61E-4D79-B1E1-87429EE88AE9}">
      <text>
        <r>
          <rPr>
            <b/>
            <sz val="9"/>
            <color indexed="81"/>
            <rFont val="Tahoma"/>
            <family val="2"/>
          </rPr>
          <t>customer:</t>
        </r>
        <r>
          <rPr>
            <sz val="9"/>
            <color indexed="81"/>
            <rFont val="Tahoma"/>
            <family val="2"/>
          </rPr>
          <t xml:space="preserve">
Best guess at VAT refund
</t>
        </r>
      </text>
    </comment>
    <comment ref="C26" authorId="0" shapeId="0" xr:uid="{98A07DA2-F451-45B9-8E77-F06ADCF76483}">
      <text>
        <r>
          <rPr>
            <b/>
            <sz val="9"/>
            <color indexed="81"/>
            <rFont val="Tahoma"/>
            <family val="2"/>
          </rPr>
          <t>customer:</t>
        </r>
        <r>
          <rPr>
            <sz val="9"/>
            <color indexed="81"/>
            <rFont val="Tahoma"/>
            <family val="2"/>
          </rPr>
          <t xml:space="preserve">
Adjusted calculation to show:
Total budget expected spend
MINUS
VAT reclaimed so far
MINUS
Precept income
</t>
        </r>
      </text>
    </comment>
    <comment ref="E26" authorId="0" shapeId="0" xr:uid="{5748FA16-5F8C-4D68-A189-DED4FE8CE53F}">
      <text>
        <r>
          <rPr>
            <b/>
            <sz val="9"/>
            <color indexed="81"/>
            <rFont val="Tahoma"/>
            <charset val="1"/>
          </rPr>
          <t>customer:</t>
        </r>
        <r>
          <rPr>
            <sz val="9"/>
            <color indexed="81"/>
            <rFont val="Tahoma"/>
            <charset val="1"/>
          </rPr>
          <t xml:space="preserve">
Total expenditure 
MINUS
VAT (total to be reclaimed)
MINUS
Precept</t>
        </r>
      </text>
    </comment>
  </commentList>
</comments>
</file>

<file path=xl/sharedStrings.xml><?xml version="1.0" encoding="utf-8"?>
<sst xmlns="http://schemas.openxmlformats.org/spreadsheetml/2006/main" count="404" uniqueCount="182">
  <si>
    <t>Date</t>
  </si>
  <si>
    <t xml:space="preserve">Name </t>
  </si>
  <si>
    <t xml:space="preserve">Pay Method </t>
  </si>
  <si>
    <t>Paid In</t>
  </si>
  <si>
    <t>Paid Out</t>
  </si>
  <si>
    <t xml:space="preserve">Balance </t>
  </si>
  <si>
    <t>Comments</t>
  </si>
  <si>
    <t xml:space="preserve">Description </t>
  </si>
  <si>
    <t>Precept</t>
  </si>
  <si>
    <t>Paid Out (Gross)</t>
  </si>
  <si>
    <t>VAT Element</t>
  </si>
  <si>
    <t xml:space="preserve">Woodbastwick (Inc. Ranworth &amp; Panxworth) Parish Council </t>
  </si>
  <si>
    <t xml:space="preserve">Budget Code </t>
  </si>
  <si>
    <t xml:space="preserve">Phone Box Costs </t>
  </si>
  <si>
    <t xml:space="preserve">Room Hire </t>
  </si>
  <si>
    <t>External Audit</t>
  </si>
  <si>
    <t xml:space="preserve">Internal Audit </t>
  </si>
  <si>
    <t>CS</t>
  </si>
  <si>
    <t>RH</t>
  </si>
  <si>
    <t>IA</t>
  </si>
  <si>
    <t>Ins</t>
  </si>
  <si>
    <t xml:space="preserve">Insurances </t>
  </si>
  <si>
    <t>Misc</t>
  </si>
  <si>
    <t xml:space="preserve">Stationery, Phone </t>
  </si>
  <si>
    <t xml:space="preserve">Other Expenses </t>
  </si>
  <si>
    <t xml:space="preserve">S.137 Donations </t>
  </si>
  <si>
    <t>Odon</t>
  </si>
  <si>
    <t xml:space="preserve">Other Donations </t>
  </si>
  <si>
    <t xml:space="preserve">Contingency </t>
  </si>
  <si>
    <t>Cap</t>
  </si>
  <si>
    <t xml:space="preserve">Community Speed Watch </t>
  </si>
  <si>
    <t>Tra</t>
  </si>
  <si>
    <t xml:space="preserve">Training </t>
  </si>
  <si>
    <t>DRAFT BUDGET FIGURES</t>
  </si>
  <si>
    <t>BACS</t>
  </si>
  <si>
    <t>NALC</t>
  </si>
  <si>
    <t>Subs</t>
  </si>
  <si>
    <t>Lloyds Bank</t>
  </si>
  <si>
    <t>Woodbastwick Village Hall</t>
  </si>
  <si>
    <t>Hire Fee</t>
  </si>
  <si>
    <t>Earmarked reserves held in the Lloyds Bank Business Bank Instant Account</t>
  </si>
  <si>
    <t>Credit</t>
  </si>
  <si>
    <t>Interest</t>
  </si>
  <si>
    <t>Salary</t>
  </si>
  <si>
    <t xml:space="preserve">Expenses </t>
  </si>
  <si>
    <t>Net Amount</t>
  </si>
  <si>
    <t>Catton Print</t>
  </si>
  <si>
    <t>Less Spend in 2021/22:</t>
  </si>
  <si>
    <t>Income &amp; Expenditure 2022-2023</t>
  </si>
  <si>
    <t>Clerk's Report 2022-2023</t>
  </si>
  <si>
    <t>000714</t>
  </si>
  <si>
    <t>C. Purdy</t>
  </si>
  <si>
    <t xml:space="preserve">Councillor &amp; Clerk Training </t>
  </si>
  <si>
    <t>000713</t>
  </si>
  <si>
    <t>000712</t>
  </si>
  <si>
    <t>000715</t>
  </si>
  <si>
    <t>Broadland District Council</t>
  </si>
  <si>
    <t>Pre</t>
  </si>
  <si>
    <t>Subscription</t>
  </si>
  <si>
    <t>000716</t>
  </si>
  <si>
    <t>Zurich Municpal</t>
  </si>
  <si>
    <t xml:space="preserve">PL Insurance </t>
  </si>
  <si>
    <t>000717</t>
  </si>
  <si>
    <t>Salary (inc back pay)</t>
  </si>
  <si>
    <t>000718</t>
  </si>
  <si>
    <t xml:space="preserve">London Hearts </t>
  </si>
  <si>
    <t>Defibrillator Purchase</t>
  </si>
  <si>
    <t>Transfer</t>
  </si>
  <si>
    <t xml:space="preserve">From Savings Account </t>
  </si>
  <si>
    <t>Reimbursement of defib &amp; Clerk back pay</t>
  </si>
  <si>
    <t>Lloyds Treasurer's Account</t>
  </si>
  <si>
    <t>2023/24</t>
  </si>
  <si>
    <t>000719</t>
  </si>
  <si>
    <t>000720</t>
  </si>
  <si>
    <t xml:space="preserve">Salary  </t>
  </si>
  <si>
    <t>000721</t>
  </si>
  <si>
    <t>J W Gallop</t>
  </si>
  <si>
    <t>Internal Audit Fee</t>
  </si>
  <si>
    <t>Actual Spend (excl. VAT)</t>
  </si>
  <si>
    <t>000722</t>
  </si>
  <si>
    <t>ETF Electrical</t>
  </si>
  <si>
    <t xml:space="preserve">Defibrillator Installation </t>
  </si>
  <si>
    <t>defib</t>
  </si>
  <si>
    <t>000723</t>
  </si>
  <si>
    <t xml:space="preserve">000724 </t>
  </si>
  <si>
    <t>Training (to replace chq.000710 unpresented)</t>
  </si>
  <si>
    <t xml:space="preserve">HMRC </t>
  </si>
  <si>
    <t>VAT reclaim (2020 to date)</t>
  </si>
  <si>
    <t>To cover defib installation</t>
  </si>
  <si>
    <t>000725</t>
  </si>
  <si>
    <t xml:space="preserve">Defibrillator Installation reimbursement </t>
  </si>
  <si>
    <t xml:space="preserve">BACS </t>
  </si>
  <si>
    <t>HMRC Working from Home Costs</t>
  </si>
  <si>
    <t>Defib Costs</t>
  </si>
  <si>
    <t>£1,789.68 has been transferred from our Savings Account to cover entire cost.</t>
  </si>
  <si>
    <t>Less spend in 2022/23:</t>
  </si>
  <si>
    <t>Sue Hitchcock</t>
  </si>
  <si>
    <t>Proposed fee David Benham</t>
  </si>
  <si>
    <t>Remaining Balance</t>
  </si>
  <si>
    <t xml:space="preserve">Millennium Book </t>
  </si>
  <si>
    <t>Village Book Expenses from ring fenced funds</t>
  </si>
  <si>
    <t>Reimbursement for Sue Hitchcock's Expenese</t>
  </si>
  <si>
    <t>C. H. Cator</t>
  </si>
  <si>
    <t xml:space="preserve">Chairman's expenses </t>
  </si>
  <si>
    <t>Melba Products Ltd</t>
  </si>
  <si>
    <t>Dog Waste Bin</t>
  </si>
  <si>
    <t>The Ramblers Association NR</t>
  </si>
  <si>
    <t xml:space="preserve">Donation </t>
  </si>
  <si>
    <t xml:space="preserve">Salary inc. mileage </t>
  </si>
  <si>
    <t xml:space="preserve">Reimbursement for hamper scheme </t>
  </si>
  <si>
    <t>000726</t>
  </si>
  <si>
    <t>Data Protection Officer</t>
  </si>
  <si>
    <t xml:space="preserve">DP fee </t>
  </si>
  <si>
    <t>To cover Millennium Book expenses</t>
  </si>
  <si>
    <t xml:space="preserve">Dog waste bin emptying </t>
  </si>
  <si>
    <t>Total</t>
  </si>
  <si>
    <t>VAT</t>
  </si>
  <si>
    <t>Other Income</t>
  </si>
  <si>
    <t>WFH Contribution</t>
  </si>
  <si>
    <t>Room Hire</t>
  </si>
  <si>
    <t>Phone Box</t>
  </si>
  <si>
    <t>Internal Audit</t>
  </si>
  <si>
    <t>Subscriptions</t>
  </si>
  <si>
    <t>Insurance</t>
  </si>
  <si>
    <t>Stationery/Phone</t>
  </si>
  <si>
    <t>Other Expenses</t>
  </si>
  <si>
    <t>S.137 Donations</t>
  </si>
  <si>
    <t>Other Donations</t>
  </si>
  <si>
    <t>Contingency</t>
  </si>
  <si>
    <t>Capital</t>
  </si>
  <si>
    <t>Speed Watch</t>
  </si>
  <si>
    <t>Training</t>
  </si>
  <si>
    <t>Dog Waste Emptying</t>
  </si>
  <si>
    <t>Grass Cutting</t>
  </si>
  <si>
    <t>Clerk Salary + Mileage</t>
  </si>
  <si>
    <t>OPENING BALANCE</t>
  </si>
  <si>
    <t>Salary (July &amp; Aug)</t>
  </si>
  <si>
    <t>VAT to be Refunded</t>
  </si>
  <si>
    <t xml:space="preserve">VAT to reclaim 23/24 </t>
  </si>
  <si>
    <t>difference between claim made and remaining VAT figure</t>
  </si>
  <si>
    <t>Dog bin</t>
  </si>
  <si>
    <t>Dog waste contract</t>
  </si>
  <si>
    <t>Clerk's Salary and mileage</t>
  </si>
  <si>
    <t>Sue Hitchcock &amp; Defib installation  expenditure has been paid for out of savings</t>
  </si>
  <si>
    <t>Includes mid-year adjustment for back pay</t>
  </si>
  <si>
    <t>FROM YEARLY SUMMARY</t>
  </si>
  <si>
    <t>INC.extra half hour</t>
  </si>
  <si>
    <t>Mostly used up by Xmas Hampers</t>
  </si>
  <si>
    <t xml:space="preserve">17 empties at £3.80 each </t>
  </si>
  <si>
    <t>New heading (previously part of other donations)</t>
  </si>
  <si>
    <t>Current Difference</t>
  </si>
  <si>
    <t>Other exp.</t>
  </si>
  <si>
    <t>Income &amp; Expenditure 2022-2023 (Current Account)</t>
  </si>
  <si>
    <t>Precept Income</t>
  </si>
  <si>
    <t>To cover back pay May2022</t>
  </si>
  <si>
    <t>To cover Defib purchase</t>
  </si>
  <si>
    <t>Income &amp; Expenditure 2022-2023 (Reserve Account)</t>
  </si>
  <si>
    <t>2022-2023 Budget &amp; Actuals (Current Account)</t>
  </si>
  <si>
    <t>Budget 2022/23</t>
  </si>
  <si>
    <t>Subscriptions (NALC/DPO etc)</t>
  </si>
  <si>
    <t xml:space="preserve">Capital Expenditure eg. Grit Bins </t>
  </si>
  <si>
    <t>London Hearts</t>
  </si>
  <si>
    <t>C Purdy</t>
  </si>
  <si>
    <t xml:space="preserve">ETF Electrical </t>
  </si>
  <si>
    <t>Defib installation</t>
  </si>
  <si>
    <t>Back pay</t>
  </si>
  <si>
    <t>Defib purchase</t>
  </si>
  <si>
    <t xml:space="preserve">Sue Hitchcock </t>
  </si>
  <si>
    <t>Book expenses</t>
  </si>
  <si>
    <t>capital expenditure has been paid for out of savings account</t>
  </si>
  <si>
    <t>Transfers from Reserves to 'repay' current account have covered (exc. VAT):</t>
  </si>
  <si>
    <t xml:space="preserve">5 x £20 + 5 x £25 </t>
  </si>
  <si>
    <t>Ranworth VH</t>
  </si>
  <si>
    <t>September Hire (reimbursement to clerk)</t>
  </si>
  <si>
    <t>Hire Fee (reduced rate)</t>
  </si>
  <si>
    <t>Salary (Oct,Nov, Dec)</t>
  </si>
  <si>
    <t>Salary (Jul, Aug)</t>
  </si>
  <si>
    <t>Salary (Oct, Nov, Dec)</t>
  </si>
  <si>
    <t xml:space="preserve">This year has seen some significant expenditure for the council, most importantly on the defibrillator installed at Panxworth.  It is also reassuring to see the Village (Millennium) Book nearing completion and spend from the ringfenced sums taking place and it is hoped this will be finished in the coming financial year.  </t>
  </si>
  <si>
    <t xml:space="preserve">With careful monitoring, we have been able to finish the year with a cash balance of £1,465.24 in the current account and £3,905.21 in the savings, therefore avoiding the overspend we were facing in December.  </t>
  </si>
  <si>
    <t xml:space="preserve">After many years of maintaining the previous precept, we finally had to admit that to balance the books and continue providing services for our villages, the reluctant decision was taken to increase the precept for 2023/24 to £4,000.  This increase will allow for further capital spend on a new grit bin for Ranworth planned for May 2023.  </t>
  </si>
  <si>
    <t>STILL AWAITING INVOICE AT YEAR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</si>
</sst>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_-[$£-809]* #,##0.00_-;\-[$£-809]* #,##0.00_-;_-[$£-809]* &quot;-&quot;??_-;_-@_-"/>
  </numFmts>
  <fonts count="21" x14ac:knownFonts="1">
    <font>
      <sz val="11"/>
      <color theme="1"/>
      <name val="Calibri"/>
      <family val="2"/>
      <scheme val="minor"/>
    </font>
    <font>
      <b/>
      <sz val="11"/>
      <color theme="1"/>
      <name val="Calibri"/>
      <family val="2"/>
      <scheme val="minor"/>
    </font>
    <font>
      <b/>
      <u/>
      <sz val="11"/>
      <color theme="1"/>
      <name val="Calibri"/>
      <family val="2"/>
      <scheme val="minor"/>
    </font>
    <font>
      <sz val="8"/>
      <color theme="1"/>
      <name val="Calibri"/>
      <family val="2"/>
      <scheme val="minor"/>
    </font>
    <font>
      <sz val="11"/>
      <color rgb="FFFF0000"/>
      <name val="Calibri"/>
      <family val="2"/>
      <scheme val="minor"/>
    </font>
    <font>
      <sz val="11"/>
      <name val="Calibri"/>
      <family val="2"/>
      <scheme val="minor"/>
    </font>
    <font>
      <sz val="9"/>
      <color indexed="81"/>
      <name val="Tahoma"/>
      <family val="2"/>
    </font>
    <font>
      <b/>
      <sz val="9"/>
      <color indexed="81"/>
      <name val="Tahoma"/>
      <family val="2"/>
    </font>
    <font>
      <sz val="12"/>
      <color theme="1"/>
      <name val="Calibri"/>
      <family val="2"/>
      <scheme val="minor"/>
    </font>
    <font>
      <sz val="9"/>
      <color theme="1"/>
      <name val="Calibri"/>
      <family val="2"/>
      <scheme val="minor"/>
    </font>
    <font>
      <sz val="10"/>
      <color theme="1"/>
      <name val="Calibri"/>
      <family val="2"/>
      <scheme val="minor"/>
    </font>
    <font>
      <b/>
      <sz val="9"/>
      <color indexed="81"/>
      <name val="Tahoma"/>
      <charset val="1"/>
    </font>
    <font>
      <b/>
      <u/>
      <sz val="12"/>
      <color theme="1"/>
      <name val="Calibri"/>
      <family val="2"/>
      <scheme val="minor"/>
    </font>
    <font>
      <b/>
      <sz val="12"/>
      <color theme="1"/>
      <name val="Calibri"/>
      <family val="2"/>
      <scheme val="minor"/>
    </font>
    <font>
      <sz val="8"/>
      <name val="Calibri"/>
      <family val="2"/>
      <scheme val="minor"/>
    </font>
    <font>
      <sz val="9"/>
      <color indexed="81"/>
      <name val="Tahoma"/>
      <charset val="1"/>
    </font>
    <font>
      <b/>
      <sz val="11"/>
      <color rgb="FFFF0000"/>
      <name val="Calibri"/>
      <family val="2"/>
      <scheme val="minor"/>
    </font>
    <font>
      <b/>
      <i/>
      <sz val="11"/>
      <color theme="1"/>
      <name val="Calibri"/>
      <family val="2"/>
      <scheme val="minor"/>
    </font>
    <font>
      <sz val="16"/>
      <color theme="1"/>
      <name val="Calibri"/>
      <family val="2"/>
      <scheme val="minor"/>
    </font>
    <font>
      <b/>
      <u/>
      <sz val="16"/>
      <color theme="1"/>
      <name val="Calibri"/>
      <family val="2"/>
      <scheme val="minor"/>
    </font>
    <font>
      <sz val="12"/>
      <color indexed="8"/>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37">
    <xf numFmtId="0" fontId="0" fillId="0" borderId="0" xfId="0"/>
    <xf numFmtId="0" fontId="0" fillId="0" borderId="0" xfId="0" applyAlignment="1">
      <alignment horizontal="left"/>
    </xf>
    <xf numFmtId="4" fontId="0" fillId="0" borderId="0" xfId="0" applyNumberFormat="1" applyAlignment="1">
      <alignment horizontal="left"/>
    </xf>
    <xf numFmtId="49" fontId="0" fillId="0" borderId="0" xfId="0" applyNumberFormat="1"/>
    <xf numFmtId="164" fontId="0" fillId="0" borderId="0" xfId="0" applyNumberFormat="1" applyAlignment="1">
      <alignment horizontal="left"/>
    </xf>
    <xf numFmtId="49" fontId="0" fillId="0" borderId="0" xfId="0" applyNumberFormat="1" applyAlignment="1">
      <alignment horizontal="left"/>
    </xf>
    <xf numFmtId="4" fontId="2" fillId="0" borderId="0" xfId="0" applyNumberFormat="1" applyFont="1" applyAlignment="1">
      <alignment horizontal="left"/>
    </xf>
    <xf numFmtId="0" fontId="1" fillId="0" borderId="0" xfId="0" applyFont="1" applyAlignment="1">
      <alignment horizontal="left"/>
    </xf>
    <xf numFmtId="0" fontId="2" fillId="0" borderId="0" xfId="0" applyFont="1" applyAlignment="1">
      <alignment horizontal="left"/>
    </xf>
    <xf numFmtId="0" fontId="1" fillId="0" borderId="0" xfId="0" applyFont="1"/>
    <xf numFmtId="49" fontId="1" fillId="0" borderId="0" xfId="0" applyNumberFormat="1" applyFont="1" applyAlignment="1">
      <alignment horizontal="left"/>
    </xf>
    <xf numFmtId="49" fontId="1" fillId="0" borderId="0" xfId="0" applyNumberFormat="1" applyFont="1" applyAlignment="1">
      <alignment horizontal="left" vertical="center" wrapText="1"/>
    </xf>
    <xf numFmtId="0" fontId="1" fillId="0" borderId="0" xfId="0" applyFont="1" applyAlignment="1">
      <alignment horizontal="left" vertical="center" wrapText="1"/>
    </xf>
    <xf numFmtId="4" fontId="0" fillId="0" borderId="0" xfId="0" applyNumberFormat="1" applyAlignment="1">
      <alignment horizontal="right"/>
    </xf>
    <xf numFmtId="14" fontId="0" fillId="0" borderId="0" xfId="0" applyNumberFormat="1"/>
    <xf numFmtId="4" fontId="0" fillId="0" borderId="0" xfId="0" applyNumberFormat="1"/>
    <xf numFmtId="0" fontId="0" fillId="0" borderId="0" xfId="0" applyAlignment="1">
      <alignment horizontal="right"/>
    </xf>
    <xf numFmtId="0" fontId="1" fillId="0" borderId="0" xfId="0" applyFont="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14" fontId="0" fillId="0" borderId="0" xfId="0" applyNumberFormat="1" applyAlignment="1">
      <alignment horizontal="left"/>
    </xf>
    <xf numFmtId="0" fontId="2" fillId="0" borderId="0" xfId="0" applyFont="1"/>
    <xf numFmtId="0" fontId="1" fillId="0" borderId="0" xfId="0" applyFont="1" applyAlignment="1">
      <alignment vertical="top"/>
    </xf>
    <xf numFmtId="0" fontId="0" fillId="0" borderId="0" xfId="0" applyAlignment="1">
      <alignment vertical="top"/>
    </xf>
    <xf numFmtId="4" fontId="1" fillId="0" borderId="1" xfId="0" applyNumberFormat="1" applyFont="1" applyBorder="1"/>
    <xf numFmtId="0" fontId="1" fillId="0" borderId="0" xfId="0" applyFont="1" applyAlignment="1">
      <alignment vertical="center" wrapText="1"/>
    </xf>
    <xf numFmtId="4" fontId="1" fillId="0" borderId="0" xfId="0" applyNumberFormat="1" applyFont="1" applyAlignment="1">
      <alignment horizontal="left"/>
    </xf>
    <xf numFmtId="4" fontId="1" fillId="0" borderId="0" xfId="0" applyNumberFormat="1" applyFont="1" applyAlignment="1">
      <alignment horizontal="right"/>
    </xf>
    <xf numFmtId="49" fontId="8" fillId="0" borderId="0" xfId="0" applyNumberFormat="1" applyFont="1"/>
    <xf numFmtId="0" fontId="0" fillId="0" borderId="0" xfId="0" applyAlignment="1">
      <alignment vertical="center"/>
    </xf>
    <xf numFmtId="0" fontId="4" fillId="0" borderId="0" xfId="0" applyFont="1" applyAlignment="1">
      <alignment vertical="center"/>
    </xf>
    <xf numFmtId="4" fontId="1" fillId="0" borderId="0" xfId="0" applyNumberFormat="1" applyFont="1"/>
    <xf numFmtId="49" fontId="10" fillId="0" borderId="0" xfId="0" applyNumberFormat="1" applyFont="1" applyAlignment="1">
      <alignment horizontal="left"/>
    </xf>
    <xf numFmtId="0" fontId="0" fillId="0" borderId="0" xfId="0" applyAlignment="1">
      <alignment vertical="top" wrapText="1"/>
    </xf>
    <xf numFmtId="0" fontId="12" fillId="0" borderId="0" xfId="0" applyFont="1" applyAlignment="1">
      <alignment horizontal="left"/>
    </xf>
    <xf numFmtId="0" fontId="8" fillId="0" borderId="0" xfId="0" applyFont="1"/>
    <xf numFmtId="49" fontId="8" fillId="0" borderId="0" xfId="0" applyNumberFormat="1" applyFont="1" applyAlignment="1">
      <alignment horizontal="left"/>
    </xf>
    <xf numFmtId="0" fontId="8" fillId="0" borderId="0" xfId="0" applyFont="1" applyAlignment="1">
      <alignment horizontal="left"/>
    </xf>
    <xf numFmtId="0" fontId="13" fillId="0" borderId="0" xfId="0" applyFont="1" applyAlignment="1">
      <alignment horizontal="left" vertical="center"/>
    </xf>
    <xf numFmtId="0" fontId="13" fillId="0" borderId="0" xfId="0" applyFont="1" applyAlignment="1">
      <alignment vertical="center" wrapText="1"/>
    </xf>
    <xf numFmtId="0" fontId="13" fillId="0" borderId="0" xfId="0" applyFont="1" applyAlignment="1">
      <alignment vertical="center"/>
    </xf>
    <xf numFmtId="49" fontId="13" fillId="0" borderId="0" xfId="0" applyNumberFormat="1" applyFont="1" applyAlignment="1">
      <alignment horizontal="left" vertical="center"/>
    </xf>
    <xf numFmtId="49" fontId="13" fillId="0" borderId="0" xfId="0" applyNumberFormat="1" applyFont="1" applyAlignment="1">
      <alignment horizontal="left" vertical="center" wrapText="1"/>
    </xf>
    <xf numFmtId="0" fontId="13" fillId="0" borderId="0" xfId="0" applyFont="1" applyAlignment="1">
      <alignment horizontal="left" vertical="center" wrapText="1"/>
    </xf>
    <xf numFmtId="164" fontId="8" fillId="0" borderId="0" xfId="0" applyNumberFormat="1" applyFont="1" applyAlignment="1">
      <alignment horizontal="left"/>
    </xf>
    <xf numFmtId="4" fontId="8" fillId="0" borderId="0" xfId="0" applyNumberFormat="1" applyFont="1" applyAlignment="1">
      <alignment horizontal="left"/>
    </xf>
    <xf numFmtId="14" fontId="8" fillId="0" borderId="0" xfId="0" applyNumberFormat="1" applyFont="1" applyAlignment="1">
      <alignment horizontal="left"/>
    </xf>
    <xf numFmtId="4" fontId="13" fillId="0" borderId="0" xfId="0" applyNumberFormat="1" applyFont="1" applyAlignment="1">
      <alignment horizontal="left"/>
    </xf>
    <xf numFmtId="4" fontId="12" fillId="0" borderId="0" xfId="0" applyNumberFormat="1" applyFont="1" applyAlignment="1">
      <alignment horizontal="left"/>
    </xf>
    <xf numFmtId="4" fontId="8" fillId="0" borderId="1" xfId="0" applyNumberFormat="1" applyFont="1" applyBorder="1" applyAlignment="1">
      <alignment horizontal="left"/>
    </xf>
    <xf numFmtId="4" fontId="13" fillId="0" borderId="1" xfId="0" applyNumberFormat="1" applyFont="1" applyBorder="1" applyAlignment="1">
      <alignment horizontal="left"/>
    </xf>
    <xf numFmtId="49" fontId="0" fillId="0" borderId="0" xfId="0" applyNumberFormat="1" applyAlignment="1">
      <alignment horizontal="left" wrapText="1"/>
    </xf>
    <xf numFmtId="0" fontId="0" fillId="0" borderId="3" xfId="0" applyBorder="1"/>
    <xf numFmtId="4" fontId="0" fillId="0" borderId="3" xfId="0" applyNumberFormat="1" applyBorder="1"/>
    <xf numFmtId="4" fontId="0" fillId="0" borderId="0" xfId="0" applyNumberFormat="1" applyAlignment="1">
      <alignment vertical="center"/>
    </xf>
    <xf numFmtId="0" fontId="1" fillId="0" borderId="0" xfId="0" applyFont="1" applyAlignment="1">
      <alignment horizontal="right" vertical="top" wrapText="1"/>
    </xf>
    <xf numFmtId="0" fontId="9" fillId="0" borderId="0" xfId="0" applyFont="1" applyAlignment="1">
      <alignment horizontal="left" vertical="center" wrapText="1"/>
    </xf>
    <xf numFmtId="165" fontId="4" fillId="0" borderId="0" xfId="0" applyNumberFormat="1" applyFont="1"/>
    <xf numFmtId="4" fontId="1" fillId="0" borderId="9" xfId="0" applyNumberFormat="1" applyFont="1" applyBorder="1"/>
    <xf numFmtId="0" fontId="0" fillId="0" borderId="1" xfId="0" applyBorder="1"/>
    <xf numFmtId="0" fontId="5" fillId="0" borderId="0" xfId="0" applyFont="1" applyAlignment="1">
      <alignment vertical="top"/>
    </xf>
    <xf numFmtId="49" fontId="0" fillId="0" borderId="3" xfId="0" applyNumberFormat="1" applyBorder="1" applyAlignment="1">
      <alignment vertical="center"/>
    </xf>
    <xf numFmtId="0" fontId="0" fillId="0" borderId="3" xfId="0" applyBorder="1" applyAlignment="1">
      <alignment vertical="center"/>
    </xf>
    <xf numFmtId="4" fontId="0" fillId="0" borderId="3" xfId="0" applyNumberFormat="1" applyBorder="1" applyAlignment="1">
      <alignment vertical="center"/>
    </xf>
    <xf numFmtId="4" fontId="0" fillId="0" borderId="3" xfId="0" quotePrefix="1" applyNumberFormat="1" applyBorder="1" applyAlignment="1">
      <alignment vertical="center"/>
    </xf>
    <xf numFmtId="4" fontId="4" fillId="0" borderId="3" xfId="0" applyNumberFormat="1" applyFont="1" applyBorder="1" applyAlignment="1">
      <alignment vertical="center"/>
    </xf>
    <xf numFmtId="0" fontId="10" fillId="0" borderId="3" xfId="0" applyFont="1" applyBorder="1" applyAlignment="1">
      <alignment vertical="center" wrapText="1"/>
    </xf>
    <xf numFmtId="49" fontId="0" fillId="0" borderId="3" xfId="0" applyNumberFormat="1" applyBorder="1" applyAlignment="1">
      <alignment horizontal="left" vertical="center" wrapText="1"/>
    </xf>
    <xf numFmtId="4" fontId="5" fillId="0" borderId="3" xfId="0" applyNumberFormat="1" applyFont="1" applyBorder="1" applyAlignment="1">
      <alignment vertical="center"/>
    </xf>
    <xf numFmtId="49" fontId="0" fillId="0" borderId="3" xfId="0" applyNumberFormat="1" applyBorder="1" applyAlignment="1">
      <alignment horizontal="left" vertical="center"/>
    </xf>
    <xf numFmtId="49" fontId="5" fillId="0" borderId="3" xfId="0" applyNumberFormat="1" applyFont="1" applyBorder="1" applyAlignment="1">
      <alignment vertical="center"/>
    </xf>
    <xf numFmtId="0" fontId="4" fillId="0" borderId="3" xfId="0" applyFont="1" applyBorder="1" applyAlignment="1">
      <alignment vertical="center"/>
    </xf>
    <xf numFmtId="49" fontId="5" fillId="0" borderId="3" xfId="0" applyNumberFormat="1" applyFont="1" applyBorder="1" applyAlignment="1">
      <alignment horizontal="left" vertical="center"/>
    </xf>
    <xf numFmtId="0" fontId="3" fillId="0" borderId="3" xfId="0" applyFont="1" applyBorder="1" applyAlignment="1">
      <alignment vertical="center"/>
    </xf>
    <xf numFmtId="4" fontId="1" fillId="0" borderId="3" xfId="0" applyNumberFormat="1" applyFont="1" applyBorder="1"/>
    <xf numFmtId="4" fontId="5" fillId="0" borderId="3" xfId="0" applyNumberFormat="1" applyFont="1" applyBorder="1"/>
    <xf numFmtId="0" fontId="0" fillId="0" borderId="3" xfId="0" applyBorder="1" applyAlignment="1">
      <alignment horizontal="left"/>
    </xf>
    <xf numFmtId="165" fontId="0" fillId="0" borderId="3" xfId="0" applyNumberFormat="1" applyBorder="1"/>
    <xf numFmtId="4" fontId="0" fillId="0" borderId="3" xfId="0" applyNumberFormat="1" applyBorder="1" applyAlignment="1">
      <alignment horizontal="right"/>
    </xf>
    <xf numFmtId="4" fontId="16" fillId="0" borderId="3" xfId="0" applyNumberFormat="1" applyFont="1" applyBorder="1" applyAlignment="1">
      <alignment horizontal="right"/>
    </xf>
    <xf numFmtId="4" fontId="16" fillId="0" borderId="3" xfId="0" applyNumberFormat="1" applyFont="1" applyBorder="1"/>
    <xf numFmtId="165" fontId="4" fillId="0" borderId="3" xfId="0" applyNumberFormat="1" applyFont="1" applyBorder="1"/>
    <xf numFmtId="0" fontId="0" fillId="0" borderId="0" xfId="0" applyAlignment="1">
      <alignment horizontal="right" vertical="top" wrapText="1"/>
    </xf>
    <xf numFmtId="4" fontId="17" fillId="0" borderId="0" xfId="0" applyNumberFormat="1" applyFont="1"/>
    <xf numFmtId="0" fontId="1" fillId="3" borderId="0" xfId="0" applyFont="1" applyFill="1"/>
    <xf numFmtId="0" fontId="0" fillId="3" borderId="0" xfId="0" applyFill="1"/>
    <xf numFmtId="164" fontId="13" fillId="0" borderId="0" xfId="0" applyNumberFormat="1" applyFont="1" applyAlignment="1">
      <alignment horizontal="left"/>
    </xf>
    <xf numFmtId="4" fontId="8" fillId="0" borderId="10" xfId="0" applyNumberFormat="1" applyFont="1" applyBorder="1" applyAlignment="1">
      <alignment horizontal="left"/>
    </xf>
    <xf numFmtId="0" fontId="1" fillId="3" borderId="0" xfId="0" applyFont="1" applyFill="1" applyAlignment="1">
      <alignment horizontal="center" vertical="top" wrapText="1"/>
    </xf>
    <xf numFmtId="49" fontId="10" fillId="0" borderId="3" xfId="0" applyNumberFormat="1" applyFont="1" applyBorder="1" applyAlignment="1">
      <alignment horizontal="left" vertical="center" wrapText="1"/>
    </xf>
    <xf numFmtId="0" fontId="10" fillId="0" borderId="0" xfId="0" applyFont="1"/>
    <xf numFmtId="4" fontId="1" fillId="0" borderId="11" xfId="0" applyNumberFormat="1" applyFont="1" applyBorder="1" applyAlignment="1">
      <alignment horizontal="right"/>
    </xf>
    <xf numFmtId="4" fontId="0" fillId="0" borderId="11" xfId="0" applyNumberFormat="1" applyBorder="1" applyAlignment="1">
      <alignment horizontal="right"/>
    </xf>
    <xf numFmtId="49" fontId="3" fillId="0" borderId="0" xfId="0" applyNumberFormat="1" applyFont="1"/>
    <xf numFmtId="0" fontId="3" fillId="0" borderId="0" xfId="0" applyFont="1"/>
    <xf numFmtId="4" fontId="0" fillId="0" borderId="10" xfId="0" applyNumberFormat="1" applyBorder="1" applyAlignment="1">
      <alignment horizontal="left"/>
    </xf>
    <xf numFmtId="4" fontId="1" fillId="0" borderId="1" xfId="0" applyNumberFormat="1" applyFont="1" applyBorder="1" applyAlignment="1">
      <alignment horizontal="left"/>
    </xf>
    <xf numFmtId="0" fontId="19" fillId="0" borderId="0" xfId="0" applyFont="1"/>
    <xf numFmtId="0" fontId="13" fillId="2" borderId="4" xfId="0" applyFont="1" applyFill="1" applyBorder="1" applyAlignment="1">
      <alignment vertical="center" textRotation="45" wrapText="1"/>
    </xf>
    <xf numFmtId="0" fontId="13" fillId="0" borderId="2" xfId="0" applyFont="1" applyBorder="1" applyAlignment="1">
      <alignment vertical="center" textRotation="45" wrapText="1"/>
    </xf>
    <xf numFmtId="0" fontId="13" fillId="0" borderId="4" xfId="0" applyFont="1" applyBorder="1" applyAlignment="1">
      <alignment vertical="center" textRotation="45" wrapText="1"/>
    </xf>
    <xf numFmtId="49" fontId="13" fillId="0" borderId="0" xfId="0" applyNumberFormat="1" applyFont="1"/>
    <xf numFmtId="49" fontId="13" fillId="0" borderId="0" xfId="0" applyNumberFormat="1" applyFont="1" applyAlignment="1">
      <alignment horizontal="left"/>
    </xf>
    <xf numFmtId="4" fontId="13" fillId="2" borderId="3" xfId="0" applyNumberFormat="1" applyFont="1" applyFill="1" applyBorder="1"/>
    <xf numFmtId="4" fontId="20" fillId="0" borderId="3" xfId="0" quotePrefix="1" applyNumberFormat="1" applyFont="1" applyBorder="1"/>
    <xf numFmtId="4" fontId="8" fillId="2" borderId="8" xfId="0" applyNumberFormat="1" applyFont="1" applyFill="1" applyBorder="1"/>
    <xf numFmtId="4" fontId="8" fillId="0" borderId="3" xfId="0" applyNumberFormat="1" applyFont="1" applyBorder="1"/>
    <xf numFmtId="4" fontId="8" fillId="2" borderId="3" xfId="0" applyNumberFormat="1" applyFont="1" applyFill="1" applyBorder="1"/>
    <xf numFmtId="0" fontId="13" fillId="0" borderId="0" xfId="0" applyFont="1"/>
    <xf numFmtId="164" fontId="8" fillId="0" borderId="3" xfId="0" applyNumberFormat="1" applyFont="1" applyBorder="1" applyAlignment="1">
      <alignment horizontal="left"/>
    </xf>
    <xf numFmtId="49" fontId="8" fillId="0" borderId="3" xfId="0" applyNumberFormat="1" applyFont="1" applyBorder="1"/>
    <xf numFmtId="49" fontId="8" fillId="0" borderId="3" xfId="0" applyNumberFormat="1" applyFont="1" applyBorder="1" applyAlignment="1">
      <alignment horizontal="left"/>
    </xf>
    <xf numFmtId="4" fontId="8" fillId="0" borderId="7" xfId="0" applyNumberFormat="1" applyFont="1" applyBorder="1"/>
    <xf numFmtId="4" fontId="20" fillId="0" borderId="3" xfId="0" applyNumberFormat="1" applyFont="1" applyBorder="1"/>
    <xf numFmtId="4" fontId="8" fillId="0" borderId="8" xfId="0" applyNumberFormat="1" applyFont="1" applyBorder="1"/>
    <xf numFmtId="4" fontId="13" fillId="0" borderId="0" xfId="0" applyNumberFormat="1" applyFont="1"/>
    <xf numFmtId="0" fontId="8" fillId="0" borderId="3" xfId="0" applyFont="1" applyBorder="1"/>
    <xf numFmtId="4" fontId="8" fillId="0" borderId="12" xfId="0" applyNumberFormat="1" applyFont="1" applyBorder="1"/>
    <xf numFmtId="4" fontId="8" fillId="0" borderId="5" xfId="0" applyNumberFormat="1" applyFont="1" applyBorder="1"/>
    <xf numFmtId="4" fontId="8" fillId="0" borderId="13" xfId="0" applyNumberFormat="1" applyFont="1" applyBorder="1"/>
    <xf numFmtId="4" fontId="13" fillId="2" borderId="6" xfId="0" applyNumberFormat="1" applyFont="1" applyFill="1" applyBorder="1"/>
    <xf numFmtId="4" fontId="8" fillId="0" borderId="0" xfId="0" applyNumberFormat="1" applyFont="1"/>
    <xf numFmtId="4" fontId="13" fillId="0" borderId="9" xfId="0" applyNumberFormat="1" applyFont="1" applyBorder="1"/>
    <xf numFmtId="4" fontId="8" fillId="0" borderId="4" xfId="0" applyNumberFormat="1" applyFont="1" applyBorder="1"/>
    <xf numFmtId="0" fontId="8" fillId="2" borderId="3" xfId="0" applyFont="1" applyFill="1" applyBorder="1"/>
    <xf numFmtId="0" fontId="9" fillId="0" borderId="0" xfId="0" applyFont="1" applyAlignment="1">
      <alignment vertical="center" wrapText="1"/>
    </xf>
    <xf numFmtId="0" fontId="0" fillId="0" borderId="0" xfId="0" applyAlignment="1">
      <alignment horizontal="left" wrapText="1"/>
    </xf>
    <xf numFmtId="0" fontId="9" fillId="0" borderId="0" xfId="0" applyFont="1" applyAlignment="1">
      <alignment horizontal="left" vertical="center" wrapText="1"/>
    </xf>
    <xf numFmtId="49" fontId="0" fillId="0" borderId="7" xfId="0" applyNumberFormat="1" applyBorder="1" applyAlignment="1">
      <alignment horizontal="left" vertical="center"/>
    </xf>
    <xf numFmtId="49" fontId="0" fillId="0" borderId="8" xfId="0" applyNumberFormat="1" applyBorder="1" applyAlignment="1">
      <alignment horizontal="left" vertical="center"/>
    </xf>
    <xf numFmtId="0" fontId="0" fillId="0" borderId="7" xfId="0" applyBorder="1" applyAlignment="1">
      <alignment horizontal="center"/>
    </xf>
    <xf numFmtId="0" fontId="0" fillId="0" borderId="8" xfId="0" applyBorder="1" applyAlignment="1">
      <alignment horizontal="center"/>
    </xf>
    <xf numFmtId="49" fontId="0" fillId="0" borderId="7" xfId="0" applyNumberFormat="1" applyBorder="1" applyAlignment="1">
      <alignment horizontal="center"/>
    </xf>
    <xf numFmtId="49" fontId="0" fillId="0" borderId="8" xfId="0" applyNumberFormat="1" applyBorder="1" applyAlignment="1">
      <alignment horizontal="center"/>
    </xf>
    <xf numFmtId="0" fontId="0" fillId="0" borderId="0" xfId="0" applyAlignment="1">
      <alignment horizontal="left" vertical="top" wrapText="1"/>
    </xf>
    <xf numFmtId="0" fontId="18" fillId="0" borderId="0" xfId="0" applyFont="1" applyAlignment="1">
      <alignment vertical="center" wrapText="1"/>
    </xf>
    <xf numFmtId="0" fontId="18"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A1AAD-D20E-4713-9E32-0663C91C639B}">
  <sheetPr>
    <pageSetUpPr fitToPage="1"/>
  </sheetPr>
  <dimension ref="A1:L135"/>
  <sheetViews>
    <sheetView tabSelected="1" zoomScale="130" zoomScaleNormal="130" workbookViewId="0">
      <selection activeCell="I41" sqref="I41"/>
    </sheetView>
  </sheetViews>
  <sheetFormatPr defaultRowHeight="15" x14ac:dyDescent="0.25"/>
  <cols>
    <col min="1" max="1" width="12.7109375" style="1" customWidth="1"/>
    <col min="2" max="2" width="9.28515625" customWidth="1"/>
    <col min="3" max="3" width="26" customWidth="1"/>
    <col min="4" max="4" width="46" style="5" customWidth="1"/>
    <col min="5" max="5" width="7.5703125" style="5" customWidth="1"/>
    <col min="6" max="6" width="9" style="1" customWidth="1"/>
    <col min="7" max="7" width="8.42578125" style="1" customWidth="1"/>
    <col min="8" max="8" width="8.28515625" style="1" customWidth="1"/>
    <col min="9" max="9" width="8.85546875" style="1" customWidth="1"/>
    <col min="10" max="10" width="11.7109375" style="1" customWidth="1"/>
  </cols>
  <sheetData>
    <row r="1" spans="1:11" x14ac:dyDescent="0.25">
      <c r="A1" s="8" t="s">
        <v>11</v>
      </c>
    </row>
    <row r="2" spans="1:11" x14ac:dyDescent="0.25">
      <c r="A2" s="8" t="s">
        <v>152</v>
      </c>
    </row>
    <row r="4" spans="1:11" s="18" customFormat="1" ht="30.75" customHeight="1" x14ac:dyDescent="0.25">
      <c r="A4" s="17" t="s">
        <v>0</v>
      </c>
      <c r="B4" s="25" t="s">
        <v>2</v>
      </c>
      <c r="C4" s="18" t="s">
        <v>1</v>
      </c>
      <c r="D4" s="19" t="s">
        <v>7</v>
      </c>
      <c r="E4" s="11" t="s">
        <v>12</v>
      </c>
      <c r="F4" s="17" t="s">
        <v>3</v>
      </c>
      <c r="G4" s="25" t="s">
        <v>45</v>
      </c>
      <c r="H4" s="12" t="s">
        <v>10</v>
      </c>
      <c r="I4" s="11" t="s">
        <v>9</v>
      </c>
      <c r="J4" s="17" t="s">
        <v>5</v>
      </c>
      <c r="K4" s="17" t="s">
        <v>6</v>
      </c>
    </row>
    <row r="5" spans="1:11" x14ac:dyDescent="0.25">
      <c r="A5" s="4"/>
      <c r="B5" s="3"/>
      <c r="C5" s="3"/>
      <c r="F5" s="2"/>
      <c r="G5" s="2"/>
      <c r="H5" s="2"/>
      <c r="I5" s="2"/>
      <c r="J5" s="2">
        <v>1851.93</v>
      </c>
      <c r="K5" s="93"/>
    </row>
    <row r="6" spans="1:11" x14ac:dyDescent="0.25">
      <c r="A6" s="4">
        <v>44657</v>
      </c>
      <c r="B6" s="3" t="s">
        <v>54</v>
      </c>
      <c r="C6" s="3" t="s">
        <v>35</v>
      </c>
      <c r="D6" s="5" t="s">
        <v>52</v>
      </c>
      <c r="E6" s="5" t="s">
        <v>31</v>
      </c>
      <c r="F6" s="2"/>
      <c r="G6" s="2">
        <v>85</v>
      </c>
      <c r="H6" s="2">
        <v>17</v>
      </c>
      <c r="I6" s="2">
        <v>102</v>
      </c>
      <c r="J6" s="2">
        <f>SUM(J5+F6-I6)</f>
        <v>1749.93</v>
      </c>
    </row>
    <row r="7" spans="1:11" x14ac:dyDescent="0.25">
      <c r="A7" s="4">
        <v>44657</v>
      </c>
      <c r="B7" s="3" t="s">
        <v>53</v>
      </c>
      <c r="C7" s="3" t="s">
        <v>38</v>
      </c>
      <c r="D7" s="5" t="s">
        <v>39</v>
      </c>
      <c r="E7" s="5" t="s">
        <v>18</v>
      </c>
      <c r="F7" s="2"/>
      <c r="G7" s="2">
        <v>25</v>
      </c>
      <c r="H7" s="2">
        <v>0</v>
      </c>
      <c r="I7" s="2">
        <v>25</v>
      </c>
      <c r="J7" s="2">
        <f t="shared" ref="J7:J40" si="0">SUM(J6+F7-I7)</f>
        <v>1724.93</v>
      </c>
      <c r="K7" s="3"/>
    </row>
    <row r="8" spans="1:11" x14ac:dyDescent="0.25">
      <c r="A8" s="4">
        <v>44657</v>
      </c>
      <c r="B8" s="3" t="s">
        <v>50</v>
      </c>
      <c r="C8" s="3" t="s">
        <v>51</v>
      </c>
      <c r="D8" s="5" t="s">
        <v>43</v>
      </c>
      <c r="E8" s="5" t="s">
        <v>17</v>
      </c>
      <c r="F8" s="2"/>
      <c r="G8" s="2">
        <v>193.6</v>
      </c>
      <c r="H8" s="2">
        <v>0</v>
      </c>
      <c r="I8" s="2">
        <v>193.6</v>
      </c>
      <c r="J8" s="2">
        <f t="shared" si="0"/>
        <v>1531.3300000000002</v>
      </c>
      <c r="K8" s="3"/>
    </row>
    <row r="9" spans="1:11" x14ac:dyDescent="0.25">
      <c r="A9" s="4">
        <v>44676</v>
      </c>
      <c r="B9" s="3" t="s">
        <v>34</v>
      </c>
      <c r="C9" s="3" t="s">
        <v>56</v>
      </c>
      <c r="D9" s="5" t="s">
        <v>8</v>
      </c>
      <c r="E9" s="5" t="s">
        <v>57</v>
      </c>
      <c r="F9" s="2">
        <v>3300</v>
      </c>
      <c r="G9" s="2"/>
      <c r="H9" s="2"/>
      <c r="I9" s="2"/>
      <c r="J9" s="2">
        <f t="shared" si="0"/>
        <v>4831.33</v>
      </c>
      <c r="K9" s="3"/>
    </row>
    <row r="10" spans="1:11" x14ac:dyDescent="0.25">
      <c r="A10" s="4">
        <v>44685</v>
      </c>
      <c r="B10" s="3" t="s">
        <v>55</v>
      </c>
      <c r="C10" s="3" t="s">
        <v>35</v>
      </c>
      <c r="D10" s="5" t="s">
        <v>58</v>
      </c>
      <c r="E10" s="5" t="s">
        <v>36</v>
      </c>
      <c r="F10" s="2"/>
      <c r="G10" s="2">
        <v>160.18</v>
      </c>
      <c r="H10" s="2">
        <v>0</v>
      </c>
      <c r="I10" s="2">
        <v>160.18</v>
      </c>
      <c r="J10" s="2">
        <f t="shared" si="0"/>
        <v>4671.1499999999996</v>
      </c>
      <c r="K10" s="3"/>
    </row>
    <row r="11" spans="1:11" x14ac:dyDescent="0.25">
      <c r="A11" s="4">
        <v>44685</v>
      </c>
      <c r="B11" s="3" t="s">
        <v>59</v>
      </c>
      <c r="C11" s="3" t="s">
        <v>60</v>
      </c>
      <c r="D11" s="5" t="s">
        <v>61</v>
      </c>
      <c r="E11" s="5" t="s">
        <v>20</v>
      </c>
      <c r="F11" s="2"/>
      <c r="G11" s="2">
        <v>319.69</v>
      </c>
      <c r="H11" s="2">
        <v>0</v>
      </c>
      <c r="I11" s="2">
        <v>319.69</v>
      </c>
      <c r="J11" s="2">
        <f t="shared" si="0"/>
        <v>4351.46</v>
      </c>
      <c r="K11" s="3"/>
    </row>
    <row r="12" spans="1:11" x14ac:dyDescent="0.25">
      <c r="A12" s="4">
        <v>44685</v>
      </c>
      <c r="B12" s="3" t="s">
        <v>62</v>
      </c>
      <c r="C12" s="3" t="s">
        <v>51</v>
      </c>
      <c r="D12" s="5" t="s">
        <v>63</v>
      </c>
      <c r="E12" s="5" t="s">
        <v>17</v>
      </c>
      <c r="F12" s="2"/>
      <c r="G12" s="2">
        <v>385.6</v>
      </c>
      <c r="H12" s="2">
        <v>0</v>
      </c>
      <c r="I12" s="2">
        <v>385.6</v>
      </c>
      <c r="J12" s="2">
        <f t="shared" si="0"/>
        <v>3965.86</v>
      </c>
      <c r="K12" s="3"/>
    </row>
    <row r="13" spans="1:11" x14ac:dyDescent="0.25">
      <c r="A13" s="4"/>
      <c r="B13" s="3"/>
      <c r="C13" s="3"/>
      <c r="D13" s="5" t="s">
        <v>44</v>
      </c>
      <c r="E13" s="5" t="s">
        <v>22</v>
      </c>
      <c r="F13" s="2"/>
      <c r="G13" s="2">
        <v>52.81</v>
      </c>
      <c r="H13" s="2">
        <v>10.57</v>
      </c>
      <c r="I13" s="2">
        <f>SUM(G13+H13)</f>
        <v>63.38</v>
      </c>
      <c r="J13" s="2">
        <f t="shared" si="0"/>
        <v>3902.48</v>
      </c>
      <c r="K13" s="3"/>
    </row>
    <row r="14" spans="1:11" x14ac:dyDescent="0.25">
      <c r="A14" s="4">
        <v>44685</v>
      </c>
      <c r="B14" s="3" t="s">
        <v>64</v>
      </c>
      <c r="C14" s="3" t="s">
        <v>65</v>
      </c>
      <c r="D14" s="5" t="s">
        <v>66</v>
      </c>
      <c r="E14" s="5" t="s">
        <v>29</v>
      </c>
      <c r="F14" s="2"/>
      <c r="G14" s="2">
        <v>1311</v>
      </c>
      <c r="H14" s="2">
        <v>262.2</v>
      </c>
      <c r="I14" s="2">
        <f t="shared" ref="I14:I27" si="1">SUM(G14+H14)</f>
        <v>1573.2</v>
      </c>
      <c r="J14" s="2">
        <f t="shared" si="0"/>
        <v>2329.2799999999997</v>
      </c>
      <c r="K14" s="3"/>
    </row>
    <row r="15" spans="1:11" x14ac:dyDescent="0.25">
      <c r="A15" s="4">
        <v>44692</v>
      </c>
      <c r="B15" s="3" t="s">
        <v>67</v>
      </c>
      <c r="C15" s="3" t="s">
        <v>68</v>
      </c>
      <c r="D15" s="5" t="s">
        <v>69</v>
      </c>
      <c r="F15" s="2">
        <v>1765.2</v>
      </c>
      <c r="G15" s="2"/>
      <c r="H15" s="2"/>
      <c r="I15" s="2">
        <f t="shared" si="1"/>
        <v>0</v>
      </c>
      <c r="J15" s="2">
        <f t="shared" si="0"/>
        <v>4094.4799999999996</v>
      </c>
      <c r="K15" s="3"/>
    </row>
    <row r="16" spans="1:11" x14ac:dyDescent="0.25">
      <c r="A16" s="4">
        <v>44713</v>
      </c>
      <c r="B16" s="3" t="s">
        <v>72</v>
      </c>
      <c r="C16" s="3" t="s">
        <v>38</v>
      </c>
      <c r="D16" s="5" t="s">
        <v>39</v>
      </c>
      <c r="E16" s="5" t="s">
        <v>18</v>
      </c>
      <c r="F16" s="2"/>
      <c r="G16" s="2">
        <v>50</v>
      </c>
      <c r="H16" s="2">
        <v>0</v>
      </c>
      <c r="I16" s="2">
        <f t="shared" si="1"/>
        <v>50</v>
      </c>
      <c r="J16" s="2">
        <f t="shared" si="0"/>
        <v>4044.4799999999996</v>
      </c>
      <c r="K16" s="3"/>
    </row>
    <row r="17" spans="1:11" ht="15.75" x14ac:dyDescent="0.25">
      <c r="A17" s="4">
        <v>44713</v>
      </c>
      <c r="B17" s="3" t="s">
        <v>73</v>
      </c>
      <c r="C17" s="3" t="s">
        <v>51</v>
      </c>
      <c r="D17" s="5" t="s">
        <v>74</v>
      </c>
      <c r="E17" s="5" t="s">
        <v>17</v>
      </c>
      <c r="F17" s="2"/>
      <c r="G17" s="2">
        <v>220.6</v>
      </c>
      <c r="H17" s="2">
        <v>0</v>
      </c>
      <c r="I17" s="2">
        <f t="shared" si="1"/>
        <v>220.6</v>
      </c>
      <c r="J17" s="2">
        <f t="shared" si="0"/>
        <v>3823.8799999999997</v>
      </c>
      <c r="K17" s="28"/>
    </row>
    <row r="18" spans="1:11" x14ac:dyDescent="0.25">
      <c r="A18" s="4">
        <v>44713</v>
      </c>
      <c r="B18" s="3" t="s">
        <v>75</v>
      </c>
      <c r="C18" s="3" t="s">
        <v>76</v>
      </c>
      <c r="D18" s="5" t="s">
        <v>77</v>
      </c>
      <c r="E18" s="5" t="s">
        <v>19</v>
      </c>
      <c r="F18" s="2"/>
      <c r="G18" s="2">
        <v>125</v>
      </c>
      <c r="H18" s="2">
        <v>0</v>
      </c>
      <c r="I18" s="2">
        <f t="shared" si="1"/>
        <v>125</v>
      </c>
      <c r="J18" s="2">
        <f t="shared" si="0"/>
        <v>3698.8799999999997</v>
      </c>
      <c r="K18" s="93"/>
    </row>
    <row r="19" spans="1:11" x14ac:dyDescent="0.25">
      <c r="A19" s="4">
        <v>44729</v>
      </c>
      <c r="B19" s="3" t="s">
        <v>34</v>
      </c>
      <c r="C19" s="3" t="s">
        <v>86</v>
      </c>
      <c r="D19" s="5" t="s">
        <v>87</v>
      </c>
      <c r="F19" s="2">
        <v>150.51</v>
      </c>
      <c r="G19" s="2"/>
      <c r="H19" s="2"/>
      <c r="I19" s="2"/>
      <c r="J19" s="2">
        <f t="shared" si="0"/>
        <v>3849.3899999999994</v>
      </c>
      <c r="K19" s="93"/>
    </row>
    <row r="20" spans="1:11" ht="15.75" x14ac:dyDescent="0.25">
      <c r="A20" s="4">
        <v>44750</v>
      </c>
      <c r="B20" s="3" t="s">
        <v>79</v>
      </c>
      <c r="C20" s="3" t="s">
        <v>80</v>
      </c>
      <c r="D20" s="5" t="s">
        <v>81</v>
      </c>
      <c r="E20" s="5" t="s">
        <v>82</v>
      </c>
      <c r="F20" s="2"/>
      <c r="G20" s="2">
        <v>180.4</v>
      </c>
      <c r="H20" s="2">
        <v>36.08</v>
      </c>
      <c r="I20" s="2">
        <f t="shared" si="1"/>
        <v>216.48000000000002</v>
      </c>
      <c r="J20" s="2">
        <f t="shared" si="0"/>
        <v>3632.9099999999994</v>
      </c>
      <c r="K20" s="28"/>
    </row>
    <row r="21" spans="1:11" ht="15.75" x14ac:dyDescent="0.25">
      <c r="A21" s="4">
        <v>44750</v>
      </c>
      <c r="B21" s="3" t="s">
        <v>83</v>
      </c>
      <c r="C21" s="3" t="s">
        <v>51</v>
      </c>
      <c r="D21" s="5" t="s">
        <v>176</v>
      </c>
      <c r="E21" s="5" t="s">
        <v>17</v>
      </c>
      <c r="F21" s="2"/>
      <c r="G21" s="2">
        <v>401.6</v>
      </c>
      <c r="H21" s="2">
        <v>0</v>
      </c>
      <c r="I21" s="2">
        <f t="shared" si="1"/>
        <v>401.6</v>
      </c>
      <c r="J21" s="2">
        <f t="shared" si="0"/>
        <v>3231.3099999999995</v>
      </c>
      <c r="K21" s="28"/>
    </row>
    <row r="22" spans="1:11" ht="15.75" x14ac:dyDescent="0.25">
      <c r="A22" s="4">
        <v>44750</v>
      </c>
      <c r="B22" s="3" t="s">
        <v>84</v>
      </c>
      <c r="C22" s="3" t="s">
        <v>35</v>
      </c>
      <c r="D22" s="5" t="s">
        <v>85</v>
      </c>
      <c r="E22" s="5" t="s">
        <v>31</v>
      </c>
      <c r="F22" s="2"/>
      <c r="G22" s="2">
        <v>25</v>
      </c>
      <c r="H22" s="2">
        <v>5</v>
      </c>
      <c r="I22" s="2">
        <f t="shared" si="1"/>
        <v>30</v>
      </c>
      <c r="J22" s="2">
        <f t="shared" si="0"/>
        <v>3201.3099999999995</v>
      </c>
      <c r="K22" s="28"/>
    </row>
    <row r="23" spans="1:11" ht="15.75" x14ac:dyDescent="0.25">
      <c r="A23" s="4">
        <v>44804</v>
      </c>
      <c r="B23" s="3" t="s">
        <v>67</v>
      </c>
      <c r="C23" s="3" t="s">
        <v>68</v>
      </c>
      <c r="D23" s="5" t="s">
        <v>90</v>
      </c>
      <c r="E23" s="5" t="s">
        <v>82</v>
      </c>
      <c r="F23" s="2">
        <v>216.48</v>
      </c>
      <c r="G23" s="2">
        <v>0</v>
      </c>
      <c r="H23" s="2">
        <v>0</v>
      </c>
      <c r="I23" s="2">
        <f t="shared" si="1"/>
        <v>0</v>
      </c>
      <c r="J23" s="2">
        <f t="shared" si="0"/>
        <v>3417.7899999999995</v>
      </c>
      <c r="K23" s="28"/>
    </row>
    <row r="24" spans="1:11" ht="15.75" x14ac:dyDescent="0.25">
      <c r="A24" s="4">
        <v>44811</v>
      </c>
      <c r="B24" s="3" t="s">
        <v>89</v>
      </c>
      <c r="C24" s="3" t="s">
        <v>51</v>
      </c>
      <c r="D24" s="5" t="s">
        <v>43</v>
      </c>
      <c r="E24" s="5" t="s">
        <v>17</v>
      </c>
      <c r="F24" s="2"/>
      <c r="G24" s="2">
        <v>193.6</v>
      </c>
      <c r="H24" s="2">
        <v>0</v>
      </c>
      <c r="I24" s="2">
        <f t="shared" si="1"/>
        <v>193.6</v>
      </c>
      <c r="J24" s="2">
        <f t="shared" si="0"/>
        <v>3224.1899999999996</v>
      </c>
      <c r="K24" s="28"/>
    </row>
    <row r="25" spans="1:11" x14ac:dyDescent="0.25">
      <c r="A25" s="4"/>
      <c r="B25" s="3"/>
      <c r="C25" s="3" t="s">
        <v>172</v>
      </c>
      <c r="D25" s="5" t="s">
        <v>173</v>
      </c>
      <c r="E25" s="5" t="s">
        <v>18</v>
      </c>
      <c r="F25" s="2"/>
      <c r="G25" s="2">
        <v>25</v>
      </c>
      <c r="H25" s="2">
        <v>0</v>
      </c>
      <c r="I25" s="2">
        <f t="shared" si="1"/>
        <v>25</v>
      </c>
      <c r="J25" s="2">
        <f t="shared" si="0"/>
        <v>3199.1899999999996</v>
      </c>
      <c r="K25" s="3"/>
    </row>
    <row r="26" spans="1:11" x14ac:dyDescent="0.25">
      <c r="A26" s="4">
        <v>44867</v>
      </c>
      <c r="B26" s="3" t="s">
        <v>91</v>
      </c>
      <c r="C26" s="3" t="s">
        <v>51</v>
      </c>
      <c r="D26" s="5" t="s">
        <v>175</v>
      </c>
      <c r="E26" s="5" t="s">
        <v>17</v>
      </c>
      <c r="F26" s="2"/>
      <c r="G26" s="2">
        <v>654.13</v>
      </c>
      <c r="H26" s="2">
        <v>0</v>
      </c>
      <c r="I26" s="2">
        <f t="shared" si="1"/>
        <v>654.13</v>
      </c>
      <c r="J26" s="2">
        <f>SUM(J25+F26-I26)</f>
        <v>2545.0599999999995</v>
      </c>
      <c r="K26" s="3"/>
    </row>
    <row r="27" spans="1:11" x14ac:dyDescent="0.25">
      <c r="A27" s="4">
        <v>44869</v>
      </c>
      <c r="B27" s="3" t="s">
        <v>34</v>
      </c>
      <c r="C27" s="3" t="s">
        <v>96</v>
      </c>
      <c r="D27" s="5" t="s">
        <v>100</v>
      </c>
      <c r="F27" s="2"/>
      <c r="G27" s="2">
        <v>150</v>
      </c>
      <c r="H27" s="2">
        <v>0</v>
      </c>
      <c r="I27" s="2">
        <f t="shared" si="1"/>
        <v>150</v>
      </c>
      <c r="J27" s="2">
        <f t="shared" si="0"/>
        <v>2395.0599999999995</v>
      </c>
      <c r="K27" s="3"/>
    </row>
    <row r="28" spans="1:11" x14ac:dyDescent="0.25">
      <c r="A28" s="4">
        <v>44869</v>
      </c>
      <c r="B28" s="3" t="s">
        <v>67</v>
      </c>
      <c r="C28" s="3" t="s">
        <v>68</v>
      </c>
      <c r="D28" s="5" t="s">
        <v>101</v>
      </c>
      <c r="F28" s="2">
        <v>150</v>
      </c>
      <c r="G28" s="2"/>
      <c r="H28" s="2"/>
      <c r="I28" s="2"/>
      <c r="J28" s="2">
        <f t="shared" si="0"/>
        <v>2545.0599999999995</v>
      </c>
      <c r="K28" s="3"/>
    </row>
    <row r="29" spans="1:11" x14ac:dyDescent="0.25">
      <c r="A29" s="4">
        <v>44869</v>
      </c>
      <c r="B29" s="3" t="s">
        <v>34</v>
      </c>
      <c r="C29" s="3" t="s">
        <v>102</v>
      </c>
      <c r="D29" s="5" t="s">
        <v>103</v>
      </c>
      <c r="E29" s="5" t="s">
        <v>22</v>
      </c>
      <c r="F29" s="2"/>
      <c r="G29" s="2">
        <v>12.5</v>
      </c>
      <c r="H29" s="2">
        <v>2.5</v>
      </c>
      <c r="I29" s="2">
        <v>15</v>
      </c>
      <c r="J29" s="2">
        <f t="shared" si="0"/>
        <v>2530.0599999999995</v>
      </c>
      <c r="K29" s="3"/>
    </row>
    <row r="30" spans="1:11" ht="15.75" customHeight="1" x14ac:dyDescent="0.25">
      <c r="A30" s="4">
        <v>44869</v>
      </c>
      <c r="B30" s="3" t="s">
        <v>34</v>
      </c>
      <c r="C30" s="3" t="s">
        <v>38</v>
      </c>
      <c r="D30" s="5" t="s">
        <v>39</v>
      </c>
      <c r="E30" s="5" t="s">
        <v>18</v>
      </c>
      <c r="F30" s="2"/>
      <c r="G30" s="2">
        <v>25</v>
      </c>
      <c r="H30" s="2">
        <v>0</v>
      </c>
      <c r="I30" s="2">
        <v>25</v>
      </c>
      <c r="J30" s="2">
        <f t="shared" si="0"/>
        <v>2505.0599999999995</v>
      </c>
      <c r="K30" s="3"/>
    </row>
    <row r="31" spans="1:11" x14ac:dyDescent="0.25">
      <c r="A31" s="4">
        <v>44882</v>
      </c>
      <c r="B31" s="3" t="s">
        <v>34</v>
      </c>
      <c r="C31" s="3" t="s">
        <v>104</v>
      </c>
      <c r="D31" s="5" t="s">
        <v>105</v>
      </c>
      <c r="E31" s="5" t="s">
        <v>29</v>
      </c>
      <c r="F31" s="2"/>
      <c r="G31" s="2">
        <v>134.32</v>
      </c>
      <c r="H31" s="2">
        <v>26.86</v>
      </c>
      <c r="I31" s="2">
        <v>161.18</v>
      </c>
      <c r="J31" s="2">
        <f t="shared" si="0"/>
        <v>2343.8799999999997</v>
      </c>
      <c r="K31" s="3"/>
    </row>
    <row r="32" spans="1:11" x14ac:dyDescent="0.25">
      <c r="A32" s="4">
        <v>44882</v>
      </c>
      <c r="B32" s="3" t="s">
        <v>34</v>
      </c>
      <c r="C32" s="3" t="s">
        <v>106</v>
      </c>
      <c r="D32" s="5" t="s">
        <v>107</v>
      </c>
      <c r="E32" s="5" t="s">
        <v>26</v>
      </c>
      <c r="F32" s="2"/>
      <c r="G32" s="2">
        <v>50</v>
      </c>
      <c r="H32" s="2">
        <v>0</v>
      </c>
      <c r="I32" s="2">
        <v>50</v>
      </c>
      <c r="J32" s="2">
        <f t="shared" si="0"/>
        <v>2293.8799999999997</v>
      </c>
      <c r="K32" s="3"/>
    </row>
    <row r="33" spans="1:12" x14ac:dyDescent="0.25">
      <c r="A33" s="4">
        <v>44930</v>
      </c>
      <c r="B33" s="3" t="s">
        <v>34</v>
      </c>
      <c r="C33" s="3" t="s">
        <v>51</v>
      </c>
      <c r="D33" s="5" t="s">
        <v>108</v>
      </c>
      <c r="E33" s="5" t="s">
        <v>17</v>
      </c>
      <c r="F33" s="2"/>
      <c r="G33" s="2">
        <v>213.4</v>
      </c>
      <c r="H33" s="2">
        <v>0</v>
      </c>
      <c r="I33" s="2">
        <v>213.4</v>
      </c>
      <c r="J33" s="2">
        <f t="shared" si="0"/>
        <v>2080.4799999999996</v>
      </c>
      <c r="K33" s="3"/>
    </row>
    <row r="34" spans="1:12" x14ac:dyDescent="0.25">
      <c r="A34" s="4"/>
      <c r="B34" s="3"/>
      <c r="C34" s="3"/>
      <c r="D34" s="5" t="s">
        <v>109</v>
      </c>
      <c r="E34" s="5" t="s">
        <v>26</v>
      </c>
      <c r="F34" s="2"/>
      <c r="G34" s="2">
        <v>110.24</v>
      </c>
      <c r="H34" s="2">
        <v>3.44</v>
      </c>
      <c r="I34" s="2">
        <v>113.68</v>
      </c>
      <c r="J34" s="2">
        <f t="shared" si="0"/>
        <v>1966.7999999999995</v>
      </c>
      <c r="K34" s="3"/>
    </row>
    <row r="35" spans="1:12" x14ac:dyDescent="0.25">
      <c r="A35" s="4">
        <v>44930</v>
      </c>
      <c r="B35" s="3" t="s">
        <v>34</v>
      </c>
      <c r="C35" s="3" t="s">
        <v>38</v>
      </c>
      <c r="D35" s="5" t="s">
        <v>39</v>
      </c>
      <c r="E35" s="5" t="s">
        <v>18</v>
      </c>
      <c r="F35" s="2"/>
      <c r="G35" s="2">
        <v>25</v>
      </c>
      <c r="H35" s="2">
        <v>0</v>
      </c>
      <c r="I35" s="2">
        <v>25</v>
      </c>
      <c r="J35" s="2">
        <f t="shared" si="0"/>
        <v>1941.7999999999995</v>
      </c>
      <c r="K35" s="3"/>
    </row>
    <row r="36" spans="1:12" x14ac:dyDescent="0.25">
      <c r="A36" s="4">
        <v>44930</v>
      </c>
      <c r="B36" s="3" t="s">
        <v>110</v>
      </c>
      <c r="C36" s="4" t="s">
        <v>111</v>
      </c>
      <c r="D36" s="5" t="s">
        <v>112</v>
      </c>
      <c r="E36" s="5" t="s">
        <v>36</v>
      </c>
      <c r="F36" s="2"/>
      <c r="G36" s="2">
        <v>40</v>
      </c>
      <c r="H36" s="2">
        <v>0</v>
      </c>
      <c r="I36" s="2">
        <v>40</v>
      </c>
      <c r="J36" s="2">
        <f t="shared" si="0"/>
        <v>1901.7999999999995</v>
      </c>
    </row>
    <row r="37" spans="1:12" x14ac:dyDescent="0.25">
      <c r="A37" s="4">
        <v>44958</v>
      </c>
      <c r="B37" s="3" t="s">
        <v>34</v>
      </c>
      <c r="C37" s="4" t="s">
        <v>51</v>
      </c>
      <c r="D37" s="5" t="s">
        <v>108</v>
      </c>
      <c r="E37" s="5" t="s">
        <v>17</v>
      </c>
      <c r="F37" s="26"/>
      <c r="G37" s="2">
        <v>193.6</v>
      </c>
      <c r="H37" s="2">
        <v>0</v>
      </c>
      <c r="I37" s="2">
        <v>193.6</v>
      </c>
      <c r="J37" s="2">
        <f t="shared" si="0"/>
        <v>1708.1999999999996</v>
      </c>
    </row>
    <row r="38" spans="1:12" x14ac:dyDescent="0.25">
      <c r="A38" s="20">
        <v>44958</v>
      </c>
      <c r="B38" s="3" t="s">
        <v>34</v>
      </c>
      <c r="C38" s="4" t="s">
        <v>38</v>
      </c>
      <c r="D38" s="5" t="s">
        <v>174</v>
      </c>
      <c r="E38" s="5" t="s">
        <v>18</v>
      </c>
      <c r="F38" s="2"/>
      <c r="G38" s="2">
        <v>20</v>
      </c>
      <c r="H38" s="2">
        <v>0</v>
      </c>
      <c r="I38" s="2">
        <v>20</v>
      </c>
      <c r="J38" s="2">
        <f t="shared" si="0"/>
        <v>1688.1999999999996</v>
      </c>
      <c r="K38" s="93"/>
    </row>
    <row r="39" spans="1:12" x14ac:dyDescent="0.25">
      <c r="A39" s="20">
        <v>44986</v>
      </c>
      <c r="B39" s="3" t="s">
        <v>34</v>
      </c>
      <c r="C39" s="20" t="s">
        <v>51</v>
      </c>
      <c r="D39" s="5" t="s">
        <v>108</v>
      </c>
      <c r="E39" s="5" t="s">
        <v>17</v>
      </c>
      <c r="G39" s="2">
        <v>202.96</v>
      </c>
      <c r="H39" s="2">
        <v>0</v>
      </c>
      <c r="I39" s="2">
        <v>202.96</v>
      </c>
      <c r="J39" s="2">
        <f t="shared" si="0"/>
        <v>1485.2399999999996</v>
      </c>
      <c r="K39" s="94"/>
    </row>
    <row r="40" spans="1:12" x14ac:dyDescent="0.25">
      <c r="A40" s="20">
        <v>44986</v>
      </c>
      <c r="B40" s="3" t="s">
        <v>34</v>
      </c>
      <c r="C40" s="3" t="s">
        <v>38</v>
      </c>
      <c r="D40" s="5" t="s">
        <v>174</v>
      </c>
      <c r="E40" s="5" t="s">
        <v>18</v>
      </c>
      <c r="F40" s="2"/>
      <c r="G40" s="2">
        <v>20</v>
      </c>
      <c r="H40" s="2">
        <v>0</v>
      </c>
      <c r="I40" s="95">
        <v>20</v>
      </c>
      <c r="J40" s="96">
        <f t="shared" si="0"/>
        <v>1465.2399999999996</v>
      </c>
      <c r="L40" s="2"/>
    </row>
    <row r="41" spans="1:12" x14ac:dyDescent="0.25">
      <c r="A41" s="4"/>
      <c r="B41" s="3"/>
      <c r="C41" s="3"/>
      <c r="D41" s="32"/>
      <c r="F41" s="2"/>
      <c r="G41" s="2"/>
      <c r="H41" s="2"/>
      <c r="I41" s="26">
        <f>SUM(I6:I40)</f>
        <v>5968.880000000001</v>
      </c>
      <c r="J41" s="2"/>
      <c r="K41" s="3"/>
      <c r="L41" s="2"/>
    </row>
    <row r="42" spans="1:12" x14ac:dyDescent="0.25">
      <c r="A42" s="4"/>
      <c r="B42" s="3"/>
      <c r="C42" s="3"/>
      <c r="F42" s="2"/>
      <c r="G42" s="26"/>
      <c r="H42" s="2"/>
      <c r="I42" s="26"/>
      <c r="J42" s="2"/>
      <c r="K42" s="3"/>
    </row>
    <row r="43" spans="1:12" x14ac:dyDescent="0.25">
      <c r="A43" s="20"/>
      <c r="B43" s="3"/>
      <c r="C43" s="3"/>
      <c r="F43" s="2"/>
      <c r="G43" s="2"/>
      <c r="H43" s="2"/>
      <c r="I43" s="2"/>
      <c r="J43" s="26"/>
      <c r="K43" s="3"/>
    </row>
    <row r="44" spans="1:12" x14ac:dyDescent="0.25">
      <c r="A44" s="20"/>
      <c r="B44" s="3"/>
      <c r="C44" s="3"/>
      <c r="F44" s="2"/>
      <c r="G44" s="2"/>
      <c r="H44" s="2"/>
      <c r="I44" s="2"/>
      <c r="J44" s="6"/>
      <c r="K44" s="3"/>
    </row>
    <row r="45" spans="1:12" x14ac:dyDescent="0.25">
      <c r="B45" s="3"/>
      <c r="C45" s="3"/>
      <c r="F45" s="2"/>
      <c r="G45" s="2"/>
      <c r="H45" s="2"/>
      <c r="I45" s="2"/>
      <c r="J45" s="2"/>
      <c r="K45" s="3"/>
    </row>
    <row r="46" spans="1:12" x14ac:dyDescent="0.25">
      <c r="B46" s="3"/>
      <c r="C46" s="3"/>
      <c r="F46" s="2"/>
      <c r="G46" s="2"/>
      <c r="H46" s="2"/>
      <c r="I46" s="2"/>
      <c r="J46" s="2"/>
      <c r="K46" s="3"/>
    </row>
    <row r="47" spans="1:12" x14ac:dyDescent="0.25">
      <c r="B47" s="3"/>
      <c r="C47" s="3"/>
      <c r="F47" s="2"/>
      <c r="G47" s="2"/>
      <c r="H47" s="2"/>
      <c r="I47" s="2"/>
      <c r="J47" s="2"/>
      <c r="K47" s="3"/>
    </row>
    <row r="48" spans="1:12" x14ac:dyDescent="0.25">
      <c r="B48" s="3"/>
      <c r="C48" s="3"/>
      <c r="F48" s="2"/>
      <c r="G48" s="2"/>
      <c r="H48" s="2"/>
      <c r="I48" s="2"/>
      <c r="J48" s="2"/>
      <c r="K48" s="3"/>
    </row>
    <row r="49" spans="2:11" x14ac:dyDescent="0.25">
      <c r="B49" s="3"/>
      <c r="C49" s="3"/>
      <c r="F49" s="2"/>
      <c r="G49" s="2"/>
      <c r="H49" s="2"/>
      <c r="I49" s="2"/>
      <c r="J49" s="2"/>
      <c r="K49" s="3"/>
    </row>
    <row r="50" spans="2:11" x14ac:dyDescent="0.25">
      <c r="B50" s="3"/>
      <c r="C50" s="3"/>
      <c r="F50" s="2"/>
      <c r="G50" s="2"/>
      <c r="H50" s="2"/>
      <c r="I50" s="2"/>
      <c r="J50" s="2"/>
      <c r="K50" s="3"/>
    </row>
    <row r="51" spans="2:11" x14ac:dyDescent="0.25">
      <c r="B51" s="3"/>
      <c r="C51" s="3"/>
      <c r="F51" s="2"/>
      <c r="G51" s="2"/>
      <c r="H51" s="2"/>
      <c r="I51" s="2"/>
      <c r="J51" s="2"/>
      <c r="K51" s="3"/>
    </row>
    <row r="52" spans="2:11" x14ac:dyDescent="0.25">
      <c r="B52" s="3"/>
      <c r="C52" s="3"/>
      <c r="F52" s="2"/>
      <c r="G52" s="2"/>
      <c r="H52" s="2"/>
      <c r="I52" s="2"/>
      <c r="J52" s="2"/>
      <c r="K52" s="3"/>
    </row>
    <row r="53" spans="2:11" x14ac:dyDescent="0.25">
      <c r="B53" s="3"/>
      <c r="C53" s="3"/>
      <c r="F53" s="2"/>
      <c r="G53" s="2"/>
      <c r="H53" s="2"/>
      <c r="I53" s="2"/>
      <c r="J53" s="2"/>
      <c r="K53" s="3"/>
    </row>
    <row r="54" spans="2:11" x14ac:dyDescent="0.25">
      <c r="B54" s="3"/>
      <c r="C54" s="3"/>
      <c r="F54" s="2"/>
      <c r="G54" s="2"/>
      <c r="H54" s="2"/>
      <c r="I54" s="2"/>
      <c r="J54" s="2"/>
      <c r="K54" s="3"/>
    </row>
    <row r="55" spans="2:11" x14ac:dyDescent="0.25">
      <c r="B55" s="3"/>
      <c r="C55" s="3"/>
      <c r="F55" s="2"/>
      <c r="G55" s="2"/>
      <c r="H55" s="2"/>
      <c r="I55" s="2"/>
      <c r="J55" s="2"/>
    </row>
    <row r="56" spans="2:11" x14ac:dyDescent="0.25">
      <c r="B56" s="3"/>
      <c r="C56" s="3"/>
      <c r="F56" s="2"/>
      <c r="G56" s="2"/>
      <c r="H56" s="2"/>
      <c r="I56" s="2"/>
      <c r="J56" s="2"/>
    </row>
    <row r="57" spans="2:11" x14ac:dyDescent="0.25">
      <c r="B57" s="3"/>
      <c r="C57" s="3"/>
      <c r="F57" s="2"/>
      <c r="G57" s="2"/>
      <c r="H57" s="2"/>
      <c r="I57" s="2"/>
      <c r="J57" s="2"/>
    </row>
    <row r="58" spans="2:11" x14ac:dyDescent="0.25">
      <c r="B58" s="3"/>
      <c r="F58" s="2"/>
      <c r="G58" s="2"/>
      <c r="H58" s="2"/>
      <c r="I58" s="2"/>
      <c r="J58" s="2"/>
    </row>
    <row r="59" spans="2:11" x14ac:dyDescent="0.25">
      <c r="B59" s="3"/>
      <c r="F59" s="2"/>
      <c r="G59" s="2"/>
      <c r="H59" s="2"/>
      <c r="I59" s="2"/>
      <c r="J59" s="2"/>
    </row>
    <row r="60" spans="2:11" x14ac:dyDescent="0.25">
      <c r="B60" s="3"/>
      <c r="F60" s="2"/>
      <c r="G60" s="2"/>
      <c r="H60" s="2"/>
      <c r="I60" s="2"/>
      <c r="J60" s="2"/>
    </row>
    <row r="61" spans="2:11" x14ac:dyDescent="0.25">
      <c r="B61" s="3"/>
      <c r="F61" s="2"/>
      <c r="G61" s="2"/>
      <c r="H61" s="2"/>
      <c r="I61" s="2"/>
      <c r="J61" s="2"/>
    </row>
    <row r="62" spans="2:11" x14ac:dyDescent="0.25">
      <c r="B62" s="3"/>
      <c r="F62" s="2"/>
      <c r="G62" s="2"/>
      <c r="H62" s="2"/>
      <c r="I62" s="2"/>
      <c r="J62" s="2"/>
    </row>
    <row r="63" spans="2:11" x14ac:dyDescent="0.25">
      <c r="B63" s="3"/>
      <c r="F63" s="2"/>
      <c r="G63" s="2"/>
      <c r="H63" s="2"/>
      <c r="I63" s="2"/>
      <c r="J63" s="2"/>
    </row>
    <row r="64" spans="2:11" x14ac:dyDescent="0.25">
      <c r="B64" s="3"/>
      <c r="F64" s="2"/>
      <c r="G64" s="2"/>
      <c r="H64" s="2"/>
      <c r="I64" s="2"/>
      <c r="J64" s="2"/>
    </row>
    <row r="65" spans="2:10" x14ac:dyDescent="0.25">
      <c r="B65" s="3"/>
      <c r="F65" s="2"/>
      <c r="G65" s="2"/>
      <c r="H65" s="2"/>
      <c r="I65" s="2"/>
      <c r="J65" s="2"/>
    </row>
    <row r="66" spans="2:10" x14ac:dyDescent="0.25">
      <c r="B66" s="3"/>
      <c r="F66" s="2"/>
      <c r="G66" s="2"/>
      <c r="H66" s="2"/>
      <c r="I66" s="2"/>
      <c r="J66" s="2"/>
    </row>
    <row r="67" spans="2:10" x14ac:dyDescent="0.25">
      <c r="B67" s="3"/>
      <c r="F67" s="2"/>
      <c r="G67" s="2"/>
      <c r="H67" s="2"/>
      <c r="I67" s="2"/>
      <c r="J67" s="2"/>
    </row>
    <row r="68" spans="2:10" x14ac:dyDescent="0.25">
      <c r="B68" s="3"/>
      <c r="F68" s="2"/>
      <c r="G68" s="2"/>
      <c r="H68" s="2"/>
      <c r="I68" s="2"/>
      <c r="J68" s="2"/>
    </row>
    <row r="69" spans="2:10" x14ac:dyDescent="0.25">
      <c r="B69" s="3"/>
      <c r="F69" s="2"/>
      <c r="G69" s="2"/>
      <c r="H69" s="2"/>
      <c r="I69" s="2"/>
      <c r="J69" s="2"/>
    </row>
    <row r="70" spans="2:10" x14ac:dyDescent="0.25">
      <c r="B70" s="3"/>
      <c r="F70" s="2"/>
      <c r="G70" s="2"/>
      <c r="H70" s="2"/>
      <c r="I70" s="2"/>
      <c r="J70" s="2"/>
    </row>
    <row r="71" spans="2:10" x14ac:dyDescent="0.25">
      <c r="B71" s="3"/>
      <c r="F71" s="2"/>
      <c r="G71" s="2"/>
      <c r="H71" s="2"/>
      <c r="I71" s="2"/>
      <c r="J71" s="2"/>
    </row>
    <row r="72" spans="2:10" x14ac:dyDescent="0.25">
      <c r="B72" s="3"/>
      <c r="F72" s="2"/>
      <c r="G72" s="2"/>
      <c r="H72" s="2"/>
      <c r="I72" s="2"/>
      <c r="J72" s="2"/>
    </row>
    <row r="73" spans="2:10" x14ac:dyDescent="0.25">
      <c r="B73" s="3"/>
      <c r="F73" s="2"/>
      <c r="G73" s="2"/>
      <c r="H73" s="2"/>
      <c r="I73" s="2"/>
      <c r="J73" s="2"/>
    </row>
    <row r="74" spans="2:10" x14ac:dyDescent="0.25">
      <c r="B74" s="3"/>
      <c r="F74" s="2"/>
      <c r="G74" s="2"/>
      <c r="H74" s="2"/>
      <c r="I74" s="2"/>
      <c r="J74" s="2"/>
    </row>
    <row r="75" spans="2:10" x14ac:dyDescent="0.25">
      <c r="B75" s="3"/>
      <c r="F75" s="2"/>
      <c r="G75" s="2"/>
      <c r="H75" s="2"/>
      <c r="I75" s="2"/>
      <c r="J75" s="2"/>
    </row>
    <row r="76" spans="2:10" x14ac:dyDescent="0.25">
      <c r="B76" s="3"/>
      <c r="F76" s="2"/>
      <c r="G76" s="2"/>
      <c r="H76" s="2"/>
      <c r="I76" s="2"/>
      <c r="J76" s="2"/>
    </row>
    <row r="77" spans="2:10" x14ac:dyDescent="0.25">
      <c r="B77" s="3"/>
      <c r="F77" s="2"/>
      <c r="G77" s="2"/>
      <c r="H77" s="2"/>
      <c r="I77" s="2"/>
      <c r="J77" s="2"/>
    </row>
    <row r="78" spans="2:10" x14ac:dyDescent="0.25">
      <c r="B78" s="3"/>
      <c r="F78" s="2"/>
      <c r="G78" s="2"/>
      <c r="H78" s="2"/>
      <c r="I78" s="2"/>
      <c r="J78" s="2"/>
    </row>
    <row r="79" spans="2:10" x14ac:dyDescent="0.25">
      <c r="B79" s="3"/>
      <c r="F79" s="2"/>
      <c r="G79" s="2"/>
      <c r="H79" s="2"/>
      <c r="I79" s="2"/>
      <c r="J79" s="2"/>
    </row>
    <row r="80" spans="2:10" x14ac:dyDescent="0.25">
      <c r="B80" s="3"/>
      <c r="F80" s="2"/>
      <c r="G80" s="2"/>
      <c r="H80" s="2"/>
      <c r="I80" s="2"/>
      <c r="J80" s="2"/>
    </row>
    <row r="81" spans="2:10" x14ac:dyDescent="0.25">
      <c r="B81" s="3"/>
      <c r="F81" s="2"/>
      <c r="G81" s="2"/>
      <c r="H81" s="2"/>
      <c r="I81" s="2"/>
      <c r="J81" s="2"/>
    </row>
    <row r="82" spans="2:10" x14ac:dyDescent="0.25">
      <c r="B82" s="3"/>
      <c r="F82" s="2"/>
      <c r="G82" s="2"/>
      <c r="H82" s="2"/>
      <c r="I82" s="2"/>
      <c r="J82" s="2"/>
    </row>
    <row r="83" spans="2:10" x14ac:dyDescent="0.25">
      <c r="B83" s="3"/>
      <c r="F83" s="2"/>
      <c r="G83" s="2"/>
      <c r="H83" s="2"/>
      <c r="I83" s="2"/>
      <c r="J83" s="2"/>
    </row>
    <row r="84" spans="2:10" x14ac:dyDescent="0.25">
      <c r="B84" s="3"/>
      <c r="F84" s="2"/>
      <c r="G84" s="2"/>
      <c r="H84" s="2"/>
      <c r="I84" s="2"/>
      <c r="J84" s="2"/>
    </row>
    <row r="85" spans="2:10" x14ac:dyDescent="0.25">
      <c r="B85" s="3"/>
      <c r="F85" s="2"/>
      <c r="G85" s="2"/>
      <c r="H85" s="2"/>
      <c r="I85" s="2"/>
      <c r="J85" s="2"/>
    </row>
    <row r="86" spans="2:10" x14ac:dyDescent="0.25">
      <c r="B86" s="3"/>
      <c r="F86" s="2"/>
      <c r="G86" s="2"/>
      <c r="H86" s="2"/>
      <c r="I86" s="2"/>
      <c r="J86" s="2"/>
    </row>
    <row r="87" spans="2:10" x14ac:dyDescent="0.25">
      <c r="B87" s="3"/>
      <c r="F87" s="2"/>
      <c r="G87" s="2"/>
      <c r="H87" s="2"/>
      <c r="I87" s="2"/>
      <c r="J87" s="2"/>
    </row>
    <row r="88" spans="2:10" x14ac:dyDescent="0.25">
      <c r="B88" s="3"/>
      <c r="F88" s="2"/>
      <c r="G88" s="2"/>
      <c r="H88" s="2"/>
      <c r="I88" s="2"/>
      <c r="J88" s="2"/>
    </row>
    <row r="89" spans="2:10" x14ac:dyDescent="0.25">
      <c r="B89" s="3"/>
      <c r="F89" s="2"/>
      <c r="G89" s="2"/>
      <c r="H89" s="2"/>
      <c r="I89" s="2"/>
      <c r="J89" s="2"/>
    </row>
    <row r="90" spans="2:10" x14ac:dyDescent="0.25">
      <c r="B90" s="3"/>
      <c r="F90" s="2"/>
      <c r="G90" s="2"/>
      <c r="H90" s="2"/>
      <c r="I90" s="2"/>
      <c r="J90" s="2"/>
    </row>
    <row r="91" spans="2:10" x14ac:dyDescent="0.25">
      <c r="F91" s="2"/>
      <c r="G91" s="2"/>
      <c r="H91" s="2"/>
      <c r="I91" s="2"/>
      <c r="J91" s="2"/>
    </row>
    <row r="92" spans="2:10" x14ac:dyDescent="0.25">
      <c r="F92" s="2"/>
      <c r="G92" s="2"/>
      <c r="H92" s="2"/>
      <c r="I92" s="2"/>
      <c r="J92" s="2"/>
    </row>
    <row r="93" spans="2:10" x14ac:dyDescent="0.25">
      <c r="F93" s="2"/>
      <c r="G93" s="2"/>
      <c r="H93" s="2"/>
      <c r="I93" s="2"/>
      <c r="J93" s="2"/>
    </row>
    <row r="94" spans="2:10" x14ac:dyDescent="0.25">
      <c r="F94" s="2"/>
      <c r="G94" s="2"/>
      <c r="H94" s="2"/>
      <c r="I94" s="2"/>
      <c r="J94" s="2"/>
    </row>
    <row r="95" spans="2:10" x14ac:dyDescent="0.25">
      <c r="F95" s="2"/>
      <c r="G95" s="2"/>
      <c r="H95" s="2"/>
      <c r="I95" s="2"/>
      <c r="J95" s="2"/>
    </row>
    <row r="96" spans="2:10" x14ac:dyDescent="0.25">
      <c r="F96" s="2"/>
      <c r="G96" s="2"/>
      <c r="H96" s="2"/>
      <c r="I96" s="2"/>
      <c r="J96" s="2"/>
    </row>
    <row r="97" spans="6:10" x14ac:dyDescent="0.25">
      <c r="F97" s="2"/>
      <c r="G97" s="2"/>
      <c r="H97" s="2"/>
      <c r="I97" s="2"/>
      <c r="J97" s="2"/>
    </row>
    <row r="98" spans="6:10" x14ac:dyDescent="0.25">
      <c r="F98" s="2"/>
      <c r="G98" s="2"/>
      <c r="H98" s="2"/>
      <c r="I98" s="2"/>
      <c r="J98" s="2"/>
    </row>
    <row r="99" spans="6:10" x14ac:dyDescent="0.25">
      <c r="F99" s="2"/>
      <c r="G99" s="2"/>
      <c r="H99" s="2"/>
      <c r="I99" s="2"/>
      <c r="J99" s="2"/>
    </row>
    <row r="100" spans="6:10" x14ac:dyDescent="0.25">
      <c r="F100" s="2"/>
      <c r="G100" s="2"/>
      <c r="H100" s="2"/>
      <c r="I100" s="2"/>
      <c r="J100" s="2"/>
    </row>
    <row r="101" spans="6:10" x14ac:dyDescent="0.25">
      <c r="F101" s="2"/>
      <c r="G101" s="2"/>
      <c r="H101" s="2"/>
      <c r="I101" s="2"/>
      <c r="J101" s="2"/>
    </row>
    <row r="102" spans="6:10" x14ac:dyDescent="0.25">
      <c r="F102" s="2"/>
      <c r="G102" s="2"/>
      <c r="H102" s="2"/>
      <c r="I102" s="2"/>
      <c r="J102" s="2"/>
    </row>
    <row r="103" spans="6:10" x14ac:dyDescent="0.25">
      <c r="F103" s="2"/>
      <c r="G103" s="2"/>
      <c r="H103" s="2"/>
      <c r="I103" s="2"/>
      <c r="J103" s="2"/>
    </row>
    <row r="104" spans="6:10" x14ac:dyDescent="0.25">
      <c r="F104" s="2"/>
      <c r="G104" s="2"/>
      <c r="H104" s="2"/>
      <c r="I104" s="2"/>
      <c r="J104" s="2"/>
    </row>
    <row r="105" spans="6:10" x14ac:dyDescent="0.25">
      <c r="F105" s="2"/>
      <c r="G105" s="2"/>
      <c r="H105" s="2"/>
      <c r="I105" s="2"/>
      <c r="J105" s="2"/>
    </row>
    <row r="106" spans="6:10" x14ac:dyDescent="0.25">
      <c r="F106" s="2"/>
      <c r="G106" s="2"/>
      <c r="H106" s="2"/>
      <c r="I106" s="2"/>
      <c r="J106" s="2"/>
    </row>
    <row r="107" spans="6:10" x14ac:dyDescent="0.25">
      <c r="F107" s="2"/>
      <c r="G107" s="2"/>
      <c r="H107" s="2"/>
      <c r="I107" s="2"/>
      <c r="J107" s="2"/>
    </row>
    <row r="108" spans="6:10" x14ac:dyDescent="0.25">
      <c r="F108" s="2"/>
      <c r="G108" s="2"/>
      <c r="H108" s="2"/>
      <c r="I108" s="2"/>
      <c r="J108" s="2"/>
    </row>
    <row r="109" spans="6:10" x14ac:dyDescent="0.25">
      <c r="F109" s="2"/>
      <c r="G109" s="2"/>
      <c r="H109" s="2"/>
      <c r="I109" s="2"/>
      <c r="J109" s="2"/>
    </row>
    <row r="110" spans="6:10" x14ac:dyDescent="0.25">
      <c r="F110" s="2"/>
      <c r="G110" s="2"/>
      <c r="H110" s="2"/>
      <c r="I110" s="2"/>
      <c r="J110" s="2"/>
    </row>
    <row r="111" spans="6:10" x14ac:dyDescent="0.25">
      <c r="F111" s="2"/>
      <c r="G111" s="2"/>
      <c r="H111" s="2"/>
      <c r="I111" s="2"/>
      <c r="J111" s="2"/>
    </row>
    <row r="112" spans="6:10" x14ac:dyDescent="0.25">
      <c r="F112" s="2"/>
      <c r="G112" s="2"/>
      <c r="H112" s="2"/>
      <c r="I112" s="2"/>
      <c r="J112" s="2"/>
    </row>
    <row r="113" spans="6:10" x14ac:dyDescent="0.25">
      <c r="F113" s="2"/>
      <c r="G113" s="2"/>
      <c r="H113" s="2"/>
      <c r="I113" s="2"/>
      <c r="J113" s="2"/>
    </row>
    <row r="114" spans="6:10" x14ac:dyDescent="0.25">
      <c r="F114" s="2"/>
      <c r="G114" s="2"/>
      <c r="H114" s="2"/>
      <c r="I114" s="2"/>
      <c r="J114" s="2"/>
    </row>
    <row r="115" spans="6:10" x14ac:dyDescent="0.25">
      <c r="F115" s="2"/>
      <c r="G115" s="2"/>
      <c r="H115" s="2"/>
      <c r="I115" s="2"/>
      <c r="J115" s="2"/>
    </row>
    <row r="116" spans="6:10" x14ac:dyDescent="0.25">
      <c r="F116" s="2"/>
      <c r="G116" s="2"/>
      <c r="H116" s="2"/>
      <c r="I116" s="2"/>
      <c r="J116" s="2"/>
    </row>
    <row r="117" spans="6:10" x14ac:dyDescent="0.25">
      <c r="F117" s="2"/>
      <c r="G117" s="2"/>
      <c r="H117" s="2"/>
      <c r="I117" s="2"/>
      <c r="J117" s="2"/>
    </row>
    <row r="118" spans="6:10" x14ac:dyDescent="0.25">
      <c r="F118" s="2"/>
      <c r="G118" s="2"/>
      <c r="H118" s="2"/>
      <c r="I118" s="2"/>
      <c r="J118" s="2"/>
    </row>
    <row r="119" spans="6:10" x14ac:dyDescent="0.25">
      <c r="F119" s="2"/>
      <c r="G119" s="2"/>
      <c r="H119" s="2"/>
      <c r="I119" s="2"/>
      <c r="J119" s="2"/>
    </row>
    <row r="120" spans="6:10" x14ac:dyDescent="0.25">
      <c r="F120" s="2"/>
      <c r="G120" s="2"/>
      <c r="H120" s="2"/>
      <c r="I120" s="2"/>
      <c r="J120" s="2"/>
    </row>
    <row r="121" spans="6:10" x14ac:dyDescent="0.25">
      <c r="F121" s="2"/>
      <c r="G121" s="2"/>
      <c r="H121" s="2"/>
      <c r="I121" s="2"/>
      <c r="J121" s="2"/>
    </row>
    <row r="122" spans="6:10" x14ac:dyDescent="0.25">
      <c r="F122" s="2"/>
      <c r="G122" s="2"/>
      <c r="H122" s="2"/>
      <c r="I122" s="2"/>
      <c r="J122" s="2"/>
    </row>
    <row r="123" spans="6:10" x14ac:dyDescent="0.25">
      <c r="F123" s="2"/>
      <c r="G123" s="2"/>
      <c r="H123" s="2"/>
      <c r="I123" s="2"/>
      <c r="J123" s="2"/>
    </row>
    <row r="124" spans="6:10" x14ac:dyDescent="0.25">
      <c r="F124" s="2"/>
      <c r="G124" s="2"/>
      <c r="H124" s="2"/>
      <c r="I124" s="2"/>
      <c r="J124" s="2"/>
    </row>
    <row r="125" spans="6:10" x14ac:dyDescent="0.25">
      <c r="F125" s="2"/>
      <c r="G125" s="2"/>
      <c r="H125" s="2"/>
      <c r="I125" s="2"/>
      <c r="J125" s="2"/>
    </row>
    <row r="126" spans="6:10" x14ac:dyDescent="0.25">
      <c r="F126" s="2"/>
      <c r="G126" s="2"/>
      <c r="H126" s="2"/>
      <c r="I126" s="2"/>
      <c r="J126" s="2"/>
    </row>
    <row r="127" spans="6:10" x14ac:dyDescent="0.25">
      <c r="F127" s="2"/>
      <c r="G127" s="2"/>
      <c r="H127" s="2"/>
      <c r="I127" s="2"/>
      <c r="J127" s="2"/>
    </row>
    <row r="128" spans="6:10" x14ac:dyDescent="0.25">
      <c r="F128" s="2"/>
      <c r="G128" s="2"/>
      <c r="H128" s="2"/>
      <c r="I128" s="2"/>
      <c r="J128" s="2"/>
    </row>
    <row r="129" spans="6:10" x14ac:dyDescent="0.25">
      <c r="F129" s="2"/>
      <c r="G129" s="2"/>
      <c r="H129" s="2"/>
      <c r="I129" s="2"/>
      <c r="J129" s="2"/>
    </row>
    <row r="130" spans="6:10" x14ac:dyDescent="0.25">
      <c r="F130" s="2"/>
      <c r="G130" s="2"/>
      <c r="H130" s="2"/>
      <c r="I130" s="2"/>
      <c r="J130" s="2"/>
    </row>
    <row r="131" spans="6:10" x14ac:dyDescent="0.25">
      <c r="F131" s="2"/>
      <c r="G131" s="2"/>
      <c r="H131" s="2"/>
      <c r="I131" s="2"/>
      <c r="J131" s="2"/>
    </row>
    <row r="132" spans="6:10" x14ac:dyDescent="0.25">
      <c r="F132" s="2"/>
      <c r="G132" s="2"/>
      <c r="H132" s="2"/>
      <c r="I132" s="2"/>
      <c r="J132" s="2"/>
    </row>
    <row r="133" spans="6:10" x14ac:dyDescent="0.25">
      <c r="F133" s="2"/>
      <c r="G133" s="2"/>
      <c r="H133" s="2"/>
      <c r="I133" s="2"/>
      <c r="J133" s="2"/>
    </row>
    <row r="134" spans="6:10" x14ac:dyDescent="0.25">
      <c r="F134" s="2"/>
      <c r="G134" s="2"/>
      <c r="H134" s="2"/>
      <c r="I134" s="2"/>
      <c r="J134" s="2"/>
    </row>
    <row r="135" spans="6:10" x14ac:dyDescent="0.25">
      <c r="F135" s="2"/>
      <c r="G135" s="2"/>
      <c r="H135" s="2"/>
      <c r="I135" s="2"/>
      <c r="J135" s="2"/>
    </row>
  </sheetData>
  <pageMargins left="0.23622047244094491" right="0.23622047244094491" top="0.74803149606299213" bottom="0.74803149606299213" header="0.31496062992125984" footer="0.31496062992125984"/>
  <pageSetup paperSize="9" scale="78"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10162-294F-44F3-84B6-4D916E5DE55F}">
  <sheetPr>
    <pageSetUpPr fitToPage="1"/>
  </sheetPr>
  <dimension ref="A1:AA91"/>
  <sheetViews>
    <sheetView topLeftCell="A7" workbookViewId="0">
      <selection activeCell="E41" sqref="E41"/>
    </sheetView>
  </sheetViews>
  <sheetFormatPr defaultColWidth="9.5703125" defaultRowHeight="15.75" x14ac:dyDescent="0.25"/>
  <cols>
    <col min="1" max="1" width="12.28515625" style="37" customWidth="1"/>
    <col min="2" max="2" width="9.5703125" style="35"/>
    <col min="3" max="3" width="28.42578125" style="35" customWidth="1"/>
    <col min="4" max="4" width="28.42578125" style="36" customWidth="1"/>
    <col min="5" max="5" width="11.85546875" style="124" customWidth="1"/>
    <col min="6" max="6" width="9.5703125" style="116"/>
    <col min="7" max="7" width="9.5703125" style="124"/>
    <col min="8" max="8" width="9.5703125" style="116"/>
    <col min="9" max="9" width="9.5703125" style="124"/>
    <col min="10" max="10" width="9.5703125" style="116"/>
    <col min="11" max="11" width="9.5703125" style="124"/>
    <col min="12" max="12" width="9.5703125" style="116"/>
    <col min="13" max="13" width="9.5703125" style="124"/>
    <col min="14" max="14" width="9.5703125" style="116"/>
    <col min="15" max="15" width="9.5703125" style="124"/>
    <col min="16" max="16" width="9.5703125" style="116"/>
    <col min="17" max="17" width="9.5703125" style="124"/>
    <col min="18" max="18" width="9.5703125" style="116"/>
    <col min="19" max="19" width="9.5703125" style="124"/>
    <col min="20" max="20" width="9.5703125" style="116"/>
    <col min="21" max="21" width="9.5703125" style="124"/>
    <col min="22" max="22" width="9.5703125" style="116"/>
    <col min="23" max="23" width="9.5703125" style="124"/>
    <col min="24" max="24" width="9.5703125" style="116"/>
    <col min="25" max="25" width="11" style="124" customWidth="1"/>
    <col min="26" max="26" width="9.5703125" style="35"/>
    <col min="27" max="27" width="11.140625" style="35" customWidth="1"/>
    <col min="28" max="16384" width="9.5703125" style="35"/>
  </cols>
  <sheetData>
    <row r="1" spans="1:27" x14ac:dyDescent="0.25">
      <c r="C1" s="34" t="s">
        <v>11</v>
      </c>
      <c r="E1" s="35"/>
      <c r="F1" s="35"/>
      <c r="G1" s="35"/>
      <c r="H1" s="35"/>
      <c r="I1" s="35"/>
      <c r="J1" s="35"/>
      <c r="K1" s="35"/>
      <c r="L1" s="35"/>
      <c r="M1" s="35"/>
      <c r="N1" s="35"/>
      <c r="O1" s="35"/>
      <c r="P1" s="35"/>
      <c r="Q1" s="35"/>
      <c r="R1" s="35"/>
      <c r="S1" s="35"/>
      <c r="T1" s="35"/>
      <c r="U1" s="35"/>
      <c r="V1" s="35"/>
      <c r="W1" s="35"/>
      <c r="X1" s="35"/>
      <c r="Y1" s="35"/>
    </row>
    <row r="2" spans="1:27" x14ac:dyDescent="0.25">
      <c r="C2" s="34" t="s">
        <v>48</v>
      </c>
      <c r="E2" s="35"/>
      <c r="F2" s="35"/>
      <c r="G2" s="35"/>
      <c r="H2" s="35"/>
      <c r="I2" s="35"/>
      <c r="J2" s="35"/>
      <c r="K2" s="35"/>
      <c r="L2" s="35"/>
      <c r="M2" s="35"/>
      <c r="N2" s="35"/>
      <c r="O2" s="35"/>
      <c r="P2" s="35"/>
      <c r="Q2" s="35"/>
      <c r="R2" s="35"/>
      <c r="S2" s="35"/>
      <c r="T2" s="35"/>
      <c r="U2" s="35"/>
      <c r="V2" s="35"/>
      <c r="W2" s="35"/>
      <c r="X2" s="35"/>
      <c r="Y2" s="35"/>
    </row>
    <row r="3" spans="1:27" ht="2.25" customHeight="1" x14ac:dyDescent="0.25">
      <c r="E3" s="35"/>
      <c r="F3" s="35"/>
      <c r="G3" s="35"/>
      <c r="H3" s="35"/>
      <c r="I3" s="35"/>
      <c r="J3" s="35"/>
      <c r="K3" s="35"/>
      <c r="L3" s="35"/>
      <c r="M3" s="35"/>
      <c r="N3" s="35"/>
      <c r="O3" s="35"/>
      <c r="P3" s="35"/>
      <c r="Q3" s="35"/>
      <c r="R3" s="35"/>
      <c r="S3" s="35"/>
      <c r="T3" s="35"/>
      <c r="U3" s="35"/>
      <c r="V3" s="35"/>
      <c r="W3" s="35"/>
      <c r="X3" s="35"/>
      <c r="Y3" s="35"/>
    </row>
    <row r="4" spans="1:27" s="40" customFormat="1" ht="72" customHeight="1" x14ac:dyDescent="0.25">
      <c r="A4" s="38" t="s">
        <v>0</v>
      </c>
      <c r="B4" s="39" t="s">
        <v>2</v>
      </c>
      <c r="C4" s="40" t="s">
        <v>1</v>
      </c>
      <c r="D4" s="41" t="s">
        <v>7</v>
      </c>
      <c r="E4" s="98" t="s">
        <v>115</v>
      </c>
      <c r="F4" s="99" t="s">
        <v>116</v>
      </c>
      <c r="G4" s="98" t="s">
        <v>153</v>
      </c>
      <c r="H4" s="100" t="s">
        <v>117</v>
      </c>
      <c r="I4" s="98" t="s">
        <v>134</v>
      </c>
      <c r="J4" s="100" t="s">
        <v>118</v>
      </c>
      <c r="K4" s="98" t="s">
        <v>120</v>
      </c>
      <c r="L4" s="100" t="s">
        <v>119</v>
      </c>
      <c r="M4" s="98" t="s">
        <v>121</v>
      </c>
      <c r="N4" s="100" t="s">
        <v>122</v>
      </c>
      <c r="O4" s="98" t="s">
        <v>123</v>
      </c>
      <c r="P4" s="100" t="s">
        <v>124</v>
      </c>
      <c r="Q4" s="98" t="s">
        <v>125</v>
      </c>
      <c r="R4" s="100" t="s">
        <v>126</v>
      </c>
      <c r="S4" s="98" t="s">
        <v>127</v>
      </c>
      <c r="T4" s="100" t="s">
        <v>128</v>
      </c>
      <c r="U4" s="98" t="s">
        <v>129</v>
      </c>
      <c r="V4" s="100" t="s">
        <v>130</v>
      </c>
      <c r="W4" s="98" t="s">
        <v>131</v>
      </c>
      <c r="X4" s="100" t="s">
        <v>132</v>
      </c>
      <c r="Y4" s="98" t="s">
        <v>133</v>
      </c>
    </row>
    <row r="5" spans="1:27" x14ac:dyDescent="0.25">
      <c r="A5" s="86" t="s">
        <v>135</v>
      </c>
      <c r="B5" s="101"/>
      <c r="C5" s="101"/>
      <c r="D5" s="102"/>
      <c r="E5" s="103">
        <v>1851.93</v>
      </c>
      <c r="F5" s="104"/>
      <c r="G5" s="105"/>
      <c r="H5" s="106"/>
      <c r="I5" s="107"/>
      <c r="J5" s="106"/>
      <c r="K5" s="107"/>
      <c r="L5" s="106"/>
      <c r="M5" s="107"/>
      <c r="N5" s="106"/>
      <c r="O5" s="107"/>
      <c r="P5" s="106"/>
      <c r="Q5" s="107"/>
      <c r="R5" s="106"/>
      <c r="S5" s="107"/>
      <c r="T5" s="106"/>
      <c r="U5" s="107"/>
      <c r="V5" s="106"/>
      <c r="W5" s="107"/>
      <c r="X5" s="106"/>
      <c r="Y5" s="107"/>
      <c r="Z5" s="108"/>
    </row>
    <row r="6" spans="1:27" x14ac:dyDescent="0.25">
      <c r="A6" s="109">
        <v>44657</v>
      </c>
      <c r="B6" s="110" t="s">
        <v>54</v>
      </c>
      <c r="C6" s="110" t="s">
        <v>35</v>
      </c>
      <c r="D6" s="111" t="s">
        <v>52</v>
      </c>
      <c r="E6" s="112">
        <v>102</v>
      </c>
      <c r="F6" s="113">
        <v>17</v>
      </c>
      <c r="G6" s="114"/>
      <c r="H6" s="106"/>
      <c r="I6" s="106"/>
      <c r="J6" s="106"/>
      <c r="K6" s="106"/>
      <c r="L6" s="106"/>
      <c r="M6" s="106"/>
      <c r="N6" s="106"/>
      <c r="O6" s="106"/>
      <c r="P6" s="106"/>
      <c r="Q6" s="106"/>
      <c r="R6" s="106"/>
      <c r="S6" s="106"/>
      <c r="T6" s="106"/>
      <c r="U6" s="106"/>
      <c r="V6" s="106"/>
      <c r="W6" s="106">
        <v>85</v>
      </c>
      <c r="X6" s="106"/>
      <c r="Y6" s="106"/>
      <c r="Z6" s="115">
        <f>SUM(F6:Y6)</f>
        <v>102</v>
      </c>
      <c r="AA6" s="115"/>
    </row>
    <row r="7" spans="1:27" x14ac:dyDescent="0.25">
      <c r="A7" s="109">
        <v>44657</v>
      </c>
      <c r="B7" s="110" t="s">
        <v>53</v>
      </c>
      <c r="C7" s="110" t="s">
        <v>38</v>
      </c>
      <c r="D7" s="111" t="s">
        <v>39</v>
      </c>
      <c r="E7" s="112">
        <v>25</v>
      </c>
      <c r="F7" s="106">
        <f>'Yearly Summary'!K38</f>
        <v>0</v>
      </c>
      <c r="G7" s="114"/>
      <c r="H7" s="106"/>
      <c r="I7" s="106"/>
      <c r="J7" s="106"/>
      <c r="K7" s="106"/>
      <c r="L7" s="106">
        <v>25</v>
      </c>
      <c r="M7" s="106"/>
      <c r="N7" s="106"/>
      <c r="O7" s="106"/>
      <c r="P7" s="106"/>
      <c r="Q7" s="106"/>
      <c r="R7" s="106"/>
      <c r="S7" s="106"/>
      <c r="T7" s="106"/>
      <c r="U7" s="106"/>
      <c r="V7" s="106"/>
      <c r="W7" s="106"/>
      <c r="X7" s="106"/>
      <c r="Y7" s="106"/>
      <c r="Z7" s="115">
        <f t="shared" ref="Z7:Z32" si="0">SUM(F7:Y7)</f>
        <v>25</v>
      </c>
      <c r="AA7" s="115"/>
    </row>
    <row r="8" spans="1:27" x14ac:dyDescent="0.25">
      <c r="A8" s="109">
        <v>44657</v>
      </c>
      <c r="B8" s="110" t="s">
        <v>50</v>
      </c>
      <c r="C8" s="110" t="s">
        <v>51</v>
      </c>
      <c r="D8" s="111" t="s">
        <v>43</v>
      </c>
      <c r="E8" s="112">
        <v>193.6</v>
      </c>
      <c r="F8" s="106">
        <v>0</v>
      </c>
      <c r="G8" s="114"/>
      <c r="H8" s="106"/>
      <c r="I8" s="106">
        <v>169.6</v>
      </c>
      <c r="J8" s="106">
        <v>24</v>
      </c>
      <c r="K8" s="106"/>
      <c r="L8" s="106"/>
      <c r="M8" s="106"/>
      <c r="N8" s="106"/>
      <c r="O8" s="106"/>
      <c r="P8" s="106"/>
      <c r="Q8" s="106"/>
      <c r="R8" s="106"/>
      <c r="S8" s="106"/>
      <c r="T8" s="106"/>
      <c r="U8" s="106"/>
      <c r="V8" s="106"/>
      <c r="W8" s="106"/>
      <c r="X8" s="106"/>
      <c r="Y8" s="106"/>
      <c r="Z8" s="115">
        <f t="shared" si="0"/>
        <v>193.6</v>
      </c>
      <c r="AA8" s="115"/>
    </row>
    <row r="9" spans="1:27" x14ac:dyDescent="0.25">
      <c r="A9" s="109">
        <v>44676</v>
      </c>
      <c r="B9" s="110" t="s">
        <v>34</v>
      </c>
      <c r="C9" s="110" t="s">
        <v>56</v>
      </c>
      <c r="D9" s="111" t="s">
        <v>8</v>
      </c>
      <c r="E9" s="112">
        <v>3300</v>
      </c>
      <c r="F9" s="106">
        <v>0</v>
      </c>
      <c r="G9" s="114">
        <v>3300</v>
      </c>
      <c r="H9" s="106"/>
      <c r="I9" s="106"/>
      <c r="J9" s="106"/>
      <c r="K9" s="106"/>
      <c r="L9" s="106"/>
      <c r="M9" s="106"/>
      <c r="N9" s="106"/>
      <c r="O9" s="106"/>
      <c r="P9" s="106"/>
      <c r="Q9" s="106"/>
      <c r="R9" s="106"/>
      <c r="S9" s="106"/>
      <c r="T9" s="106"/>
      <c r="U9" s="106"/>
      <c r="V9" s="106"/>
      <c r="W9" s="106"/>
      <c r="X9" s="106"/>
      <c r="Y9" s="106"/>
      <c r="Z9" s="115">
        <f t="shared" si="0"/>
        <v>3300</v>
      </c>
      <c r="AA9" s="115"/>
    </row>
    <row r="10" spans="1:27" x14ac:dyDescent="0.25">
      <c r="A10" s="109">
        <v>44685</v>
      </c>
      <c r="B10" s="110" t="s">
        <v>55</v>
      </c>
      <c r="C10" s="110" t="s">
        <v>35</v>
      </c>
      <c r="D10" s="111" t="s">
        <v>58</v>
      </c>
      <c r="E10" s="112">
        <v>160.18</v>
      </c>
      <c r="F10" s="106">
        <v>0</v>
      </c>
      <c r="G10" s="114"/>
      <c r="H10" s="106"/>
      <c r="I10" s="106"/>
      <c r="J10" s="106"/>
      <c r="K10" s="106"/>
      <c r="L10" s="106"/>
      <c r="M10" s="106"/>
      <c r="N10" s="106">
        <v>160.18</v>
      </c>
      <c r="O10" s="106"/>
      <c r="P10" s="106"/>
      <c r="Q10" s="106"/>
      <c r="R10" s="106"/>
      <c r="S10" s="106"/>
      <c r="T10" s="106"/>
      <c r="U10" s="106"/>
      <c r="V10" s="106"/>
      <c r="W10" s="106"/>
      <c r="X10" s="106"/>
      <c r="Y10" s="106"/>
      <c r="Z10" s="115">
        <f t="shared" si="0"/>
        <v>160.18</v>
      </c>
      <c r="AA10" s="115"/>
    </row>
    <row r="11" spans="1:27" x14ac:dyDescent="0.25">
      <c r="A11" s="109">
        <v>44685</v>
      </c>
      <c r="B11" s="110" t="s">
        <v>59</v>
      </c>
      <c r="C11" s="110" t="s">
        <v>60</v>
      </c>
      <c r="D11" s="111" t="s">
        <v>61</v>
      </c>
      <c r="E11" s="112">
        <v>319.69</v>
      </c>
      <c r="F11" s="106">
        <v>0</v>
      </c>
      <c r="G11" s="114"/>
      <c r="H11" s="106"/>
      <c r="I11" s="106"/>
      <c r="J11" s="106"/>
      <c r="K11" s="106"/>
      <c r="L11" s="106"/>
      <c r="M11" s="106"/>
      <c r="N11" s="106"/>
      <c r="O11" s="106">
        <v>319.69</v>
      </c>
      <c r="P11" s="106"/>
      <c r="Q11" s="106"/>
      <c r="R11" s="106"/>
      <c r="S11" s="106"/>
      <c r="T11" s="106"/>
      <c r="U11" s="106"/>
      <c r="V11" s="106"/>
      <c r="W11" s="106"/>
      <c r="X11" s="106"/>
      <c r="Y11" s="106"/>
      <c r="Z11" s="115">
        <f t="shared" si="0"/>
        <v>319.69</v>
      </c>
      <c r="AA11" s="115"/>
    </row>
    <row r="12" spans="1:27" x14ac:dyDescent="0.25">
      <c r="A12" s="109">
        <v>44685</v>
      </c>
      <c r="B12" s="110" t="s">
        <v>62</v>
      </c>
      <c r="C12" s="110" t="s">
        <v>51</v>
      </c>
      <c r="D12" s="111" t="s">
        <v>63</v>
      </c>
      <c r="E12" s="112">
        <v>448.98</v>
      </c>
      <c r="F12" s="106">
        <v>10.57</v>
      </c>
      <c r="G12" s="114"/>
      <c r="H12" s="106"/>
      <c r="I12" s="106">
        <v>361.6</v>
      </c>
      <c r="J12" s="106">
        <v>24</v>
      </c>
      <c r="K12" s="106"/>
      <c r="L12" s="106"/>
      <c r="M12" s="106"/>
      <c r="N12" s="106"/>
      <c r="O12" s="106"/>
      <c r="P12" s="106">
        <v>52.81</v>
      </c>
      <c r="Q12" s="106"/>
      <c r="R12" s="106"/>
      <c r="S12" s="106"/>
      <c r="T12" s="106"/>
      <c r="U12" s="106"/>
      <c r="V12" s="106"/>
      <c r="W12" s="106"/>
      <c r="X12" s="106"/>
      <c r="Y12" s="106"/>
      <c r="Z12" s="115">
        <f t="shared" si="0"/>
        <v>448.98</v>
      </c>
      <c r="AA12" s="115"/>
    </row>
    <row r="13" spans="1:27" x14ac:dyDescent="0.25">
      <c r="A13" s="109">
        <v>44685</v>
      </c>
      <c r="B13" s="110" t="s">
        <v>64</v>
      </c>
      <c r="C13" s="110" t="s">
        <v>65</v>
      </c>
      <c r="D13" s="111" t="s">
        <v>66</v>
      </c>
      <c r="E13" s="112">
        <v>1573.2</v>
      </c>
      <c r="F13" s="106">
        <v>262.2</v>
      </c>
      <c r="G13" s="114"/>
      <c r="H13" s="106"/>
      <c r="I13" s="106"/>
      <c r="J13" s="106"/>
      <c r="K13" s="106"/>
      <c r="L13" s="106"/>
      <c r="M13" s="106"/>
      <c r="N13" s="106"/>
      <c r="O13" s="106"/>
      <c r="P13" s="106"/>
      <c r="Q13" s="106"/>
      <c r="R13" s="106"/>
      <c r="S13" s="106"/>
      <c r="T13" s="106"/>
      <c r="U13" s="106">
        <v>1311</v>
      </c>
      <c r="V13" s="106"/>
      <c r="W13" s="106"/>
      <c r="X13" s="106"/>
      <c r="Y13" s="106"/>
      <c r="Z13" s="115">
        <f t="shared" si="0"/>
        <v>1573.2</v>
      </c>
      <c r="AA13" s="115"/>
    </row>
    <row r="14" spans="1:27" x14ac:dyDescent="0.25">
      <c r="A14" s="109">
        <v>44692</v>
      </c>
      <c r="B14" s="110" t="s">
        <v>67</v>
      </c>
      <c r="C14" s="110" t="s">
        <v>68</v>
      </c>
      <c r="D14" s="111" t="s">
        <v>69</v>
      </c>
      <c r="E14" s="112">
        <v>1765.2</v>
      </c>
      <c r="F14" s="106">
        <v>0</v>
      </c>
      <c r="G14" s="114"/>
      <c r="H14" s="106">
        <v>1765.2</v>
      </c>
      <c r="I14" s="106"/>
      <c r="J14" s="106"/>
      <c r="K14" s="106"/>
      <c r="L14" s="106"/>
      <c r="M14" s="106"/>
      <c r="N14" s="106"/>
      <c r="O14" s="106"/>
      <c r="P14" s="106"/>
      <c r="Q14" s="106"/>
      <c r="R14" s="106"/>
      <c r="S14" s="106"/>
      <c r="T14" s="106"/>
      <c r="U14" s="106"/>
      <c r="V14" s="106"/>
      <c r="W14" s="106"/>
      <c r="X14" s="106"/>
      <c r="Y14" s="106"/>
      <c r="Z14" s="115">
        <f t="shared" si="0"/>
        <v>1765.2</v>
      </c>
      <c r="AA14" s="115"/>
    </row>
    <row r="15" spans="1:27" x14ac:dyDescent="0.25">
      <c r="A15" s="109">
        <v>44713</v>
      </c>
      <c r="B15" s="110" t="s">
        <v>72</v>
      </c>
      <c r="C15" s="110" t="s">
        <v>38</v>
      </c>
      <c r="D15" s="111" t="s">
        <v>39</v>
      </c>
      <c r="E15" s="112">
        <v>50</v>
      </c>
      <c r="F15" s="106">
        <f>'Yearly Summary'!R38</f>
        <v>0</v>
      </c>
      <c r="G15" s="114"/>
      <c r="H15" s="106"/>
      <c r="I15" s="106"/>
      <c r="J15" s="106"/>
      <c r="K15" s="106"/>
      <c r="L15" s="106">
        <v>50</v>
      </c>
      <c r="M15" s="106"/>
      <c r="N15" s="106"/>
      <c r="O15" s="106"/>
      <c r="P15" s="106"/>
      <c r="Q15" s="106"/>
      <c r="R15" s="106"/>
      <c r="S15" s="106"/>
      <c r="T15" s="106"/>
      <c r="U15" s="106"/>
      <c r="V15" s="106"/>
      <c r="W15" s="106"/>
      <c r="X15" s="106"/>
      <c r="Y15" s="106"/>
      <c r="Z15" s="115">
        <f t="shared" si="0"/>
        <v>50</v>
      </c>
      <c r="AA15" s="115"/>
    </row>
    <row r="16" spans="1:27" x14ac:dyDescent="0.25">
      <c r="A16" s="109">
        <v>44713</v>
      </c>
      <c r="B16" s="110" t="s">
        <v>73</v>
      </c>
      <c r="C16" s="110" t="s">
        <v>51</v>
      </c>
      <c r="D16" s="111" t="s">
        <v>74</v>
      </c>
      <c r="E16" s="112">
        <v>220.6</v>
      </c>
      <c r="F16" s="106">
        <v>0</v>
      </c>
      <c r="G16" s="114"/>
      <c r="H16" s="106"/>
      <c r="I16" s="106">
        <v>196.6</v>
      </c>
      <c r="J16" s="106">
        <v>24</v>
      </c>
      <c r="K16" s="106"/>
      <c r="L16" s="106"/>
      <c r="M16" s="106"/>
      <c r="N16" s="106"/>
      <c r="O16" s="106"/>
      <c r="P16" s="106"/>
      <c r="Q16" s="106"/>
      <c r="R16" s="106"/>
      <c r="S16" s="106"/>
      <c r="T16" s="106"/>
      <c r="U16" s="106"/>
      <c r="V16" s="106"/>
      <c r="W16" s="106"/>
      <c r="X16" s="106"/>
      <c r="Y16" s="106"/>
      <c r="Z16" s="115">
        <f t="shared" si="0"/>
        <v>220.6</v>
      </c>
      <c r="AA16" s="115"/>
    </row>
    <row r="17" spans="1:27" x14ac:dyDescent="0.25">
      <c r="A17" s="109">
        <v>44713</v>
      </c>
      <c r="B17" s="110" t="s">
        <v>75</v>
      </c>
      <c r="C17" s="110" t="s">
        <v>76</v>
      </c>
      <c r="D17" s="111" t="s">
        <v>121</v>
      </c>
      <c r="E17" s="112">
        <v>125</v>
      </c>
      <c r="F17" s="106">
        <v>0</v>
      </c>
      <c r="G17" s="114"/>
      <c r="H17" s="106"/>
      <c r="I17" s="106"/>
      <c r="J17" s="106"/>
      <c r="K17" s="106"/>
      <c r="L17" s="106"/>
      <c r="M17" s="106">
        <v>125</v>
      </c>
      <c r="N17" s="106"/>
      <c r="O17" s="106"/>
      <c r="P17" s="106"/>
      <c r="Q17" s="106"/>
      <c r="R17" s="106"/>
      <c r="S17" s="106"/>
      <c r="T17" s="106"/>
      <c r="U17" s="106"/>
      <c r="V17" s="106"/>
      <c r="W17" s="106"/>
      <c r="X17" s="106"/>
      <c r="Y17" s="106"/>
      <c r="Z17" s="115">
        <f t="shared" si="0"/>
        <v>125</v>
      </c>
      <c r="AA17" s="115"/>
    </row>
    <row r="18" spans="1:27" x14ac:dyDescent="0.25">
      <c r="A18" s="109">
        <v>44729</v>
      </c>
      <c r="B18" s="110" t="s">
        <v>34</v>
      </c>
      <c r="C18" s="110" t="s">
        <v>86</v>
      </c>
      <c r="D18" s="111" t="s">
        <v>87</v>
      </c>
      <c r="E18" s="112">
        <v>150.51</v>
      </c>
      <c r="F18" s="106">
        <f>'Yearly Summary'!T38</f>
        <v>0</v>
      </c>
      <c r="G18" s="114"/>
      <c r="H18" s="106">
        <v>150.51</v>
      </c>
      <c r="I18" s="106"/>
      <c r="J18" s="106"/>
      <c r="K18" s="106"/>
      <c r="L18" s="106"/>
      <c r="M18" s="106"/>
      <c r="N18" s="106"/>
      <c r="O18" s="106"/>
      <c r="P18" s="106"/>
      <c r="Q18" s="106"/>
      <c r="R18" s="106"/>
      <c r="S18" s="106"/>
      <c r="T18" s="106"/>
      <c r="U18" s="106"/>
      <c r="V18" s="106"/>
      <c r="W18" s="106"/>
      <c r="X18" s="106"/>
      <c r="Y18" s="106"/>
      <c r="Z18" s="115">
        <f t="shared" si="0"/>
        <v>150.51</v>
      </c>
      <c r="AA18" s="115"/>
    </row>
    <row r="19" spans="1:27" x14ac:dyDescent="0.25">
      <c r="A19" s="109">
        <v>44750</v>
      </c>
      <c r="B19" s="110" t="s">
        <v>79</v>
      </c>
      <c r="C19" s="110" t="s">
        <v>80</v>
      </c>
      <c r="D19" s="111" t="s">
        <v>81</v>
      </c>
      <c r="E19" s="112">
        <v>216.48</v>
      </c>
      <c r="F19" s="106">
        <v>36.08</v>
      </c>
      <c r="G19" s="114"/>
      <c r="H19" s="106"/>
      <c r="I19" s="106"/>
      <c r="J19" s="106"/>
      <c r="K19" s="106"/>
      <c r="L19" s="106"/>
      <c r="M19" s="106"/>
      <c r="N19" s="106"/>
      <c r="O19" s="106"/>
      <c r="P19" s="106"/>
      <c r="Q19" s="106">
        <v>180.4</v>
      </c>
      <c r="R19" s="106"/>
      <c r="S19" s="106"/>
      <c r="U19" s="106"/>
      <c r="V19" s="106"/>
      <c r="W19" s="106"/>
      <c r="X19" s="106"/>
      <c r="Y19" s="106"/>
      <c r="Z19" s="115">
        <f t="shared" si="0"/>
        <v>216.48000000000002</v>
      </c>
      <c r="AA19" s="115"/>
    </row>
    <row r="20" spans="1:27" x14ac:dyDescent="0.25">
      <c r="A20" s="109">
        <v>44750</v>
      </c>
      <c r="B20" s="110" t="s">
        <v>83</v>
      </c>
      <c r="C20" s="110" t="s">
        <v>51</v>
      </c>
      <c r="D20" s="111" t="s">
        <v>136</v>
      </c>
      <c r="E20" s="112">
        <v>401.6</v>
      </c>
      <c r="F20" s="106">
        <v>0</v>
      </c>
      <c r="G20" s="114"/>
      <c r="H20" s="106"/>
      <c r="I20" s="106">
        <v>353.6</v>
      </c>
      <c r="J20" s="106">
        <v>48</v>
      </c>
      <c r="K20" s="106"/>
      <c r="L20" s="106"/>
      <c r="M20" s="106"/>
      <c r="N20" s="106"/>
      <c r="O20" s="106"/>
      <c r="P20" s="106"/>
      <c r="Q20" s="106"/>
      <c r="R20" s="106"/>
      <c r="S20" s="106"/>
      <c r="U20" s="106"/>
      <c r="V20" s="106"/>
      <c r="W20" s="106"/>
      <c r="X20" s="106"/>
      <c r="Y20" s="106"/>
      <c r="Z20" s="115">
        <f t="shared" si="0"/>
        <v>401.6</v>
      </c>
      <c r="AA20" s="115"/>
    </row>
    <row r="21" spans="1:27" x14ac:dyDescent="0.25">
      <c r="A21" s="109">
        <v>44750</v>
      </c>
      <c r="B21" s="110" t="s">
        <v>84</v>
      </c>
      <c r="C21" s="110" t="s">
        <v>35</v>
      </c>
      <c r="D21" s="111" t="s">
        <v>85</v>
      </c>
      <c r="E21" s="112">
        <v>30</v>
      </c>
      <c r="F21" s="106">
        <v>5</v>
      </c>
      <c r="G21" s="114"/>
      <c r="H21" s="106"/>
      <c r="I21" s="106"/>
      <c r="J21" s="106"/>
      <c r="K21" s="106"/>
      <c r="L21" s="106"/>
      <c r="M21" s="106"/>
      <c r="N21" s="106"/>
      <c r="O21" s="106"/>
      <c r="P21" s="106"/>
      <c r="Q21" s="106"/>
      <c r="R21" s="106"/>
      <c r="S21" s="106"/>
      <c r="T21" s="106"/>
      <c r="U21" s="106"/>
      <c r="V21" s="106"/>
      <c r="W21" s="106">
        <v>25</v>
      </c>
      <c r="X21" s="106"/>
      <c r="Y21" s="106"/>
      <c r="Z21" s="115">
        <f t="shared" si="0"/>
        <v>30</v>
      </c>
      <c r="AA21" s="115"/>
    </row>
    <row r="22" spans="1:27" x14ac:dyDescent="0.25">
      <c r="A22" s="109">
        <v>44804</v>
      </c>
      <c r="B22" s="110" t="s">
        <v>67</v>
      </c>
      <c r="C22" s="110" t="s">
        <v>68</v>
      </c>
      <c r="D22" s="111" t="s">
        <v>90</v>
      </c>
      <c r="E22" s="112">
        <v>216.48</v>
      </c>
      <c r="F22" s="106">
        <v>0</v>
      </c>
      <c r="G22" s="114"/>
      <c r="H22" s="106">
        <v>216.48</v>
      </c>
      <c r="I22" s="106"/>
      <c r="J22" s="106"/>
      <c r="K22" s="106"/>
      <c r="L22" s="106"/>
      <c r="M22" s="106"/>
      <c r="N22" s="106"/>
      <c r="O22" s="106"/>
      <c r="P22" s="106"/>
      <c r="Q22" s="106"/>
      <c r="R22" s="106"/>
      <c r="S22" s="106"/>
      <c r="T22" s="106"/>
      <c r="U22" s="106"/>
      <c r="V22" s="106"/>
      <c r="W22" s="106"/>
      <c r="X22" s="106"/>
      <c r="Y22" s="106"/>
      <c r="Z22" s="115">
        <f t="shared" si="0"/>
        <v>216.48</v>
      </c>
      <c r="AA22" s="115"/>
    </row>
    <row r="23" spans="1:27" x14ac:dyDescent="0.25">
      <c r="A23" s="109">
        <v>44811</v>
      </c>
      <c r="B23" s="110" t="s">
        <v>89</v>
      </c>
      <c r="C23" s="110" t="s">
        <v>51</v>
      </c>
      <c r="D23" s="111" t="s">
        <v>43</v>
      </c>
      <c r="E23" s="112">
        <v>218.6</v>
      </c>
      <c r="F23" s="106">
        <v>0</v>
      </c>
      <c r="G23" s="114"/>
      <c r="H23" s="106"/>
      <c r="I23" s="106">
        <v>169.6</v>
      </c>
      <c r="J23" s="106">
        <v>24</v>
      </c>
      <c r="K23" s="106"/>
      <c r="L23" s="106">
        <v>25</v>
      </c>
      <c r="M23" s="106"/>
      <c r="N23" s="106"/>
      <c r="O23" s="106"/>
      <c r="P23" s="106"/>
      <c r="Q23" s="106"/>
      <c r="R23" s="106"/>
      <c r="S23" s="106"/>
      <c r="T23" s="106"/>
      <c r="U23" s="106"/>
      <c r="V23" s="106"/>
      <c r="W23" s="106"/>
      <c r="X23" s="106"/>
      <c r="Y23" s="106"/>
      <c r="Z23" s="115">
        <f t="shared" si="0"/>
        <v>218.6</v>
      </c>
      <c r="AA23" s="115"/>
    </row>
    <row r="24" spans="1:27" x14ac:dyDescent="0.25">
      <c r="A24" s="109">
        <v>44867</v>
      </c>
      <c r="B24" s="110" t="s">
        <v>91</v>
      </c>
      <c r="C24" s="110" t="s">
        <v>51</v>
      </c>
      <c r="D24" s="111" t="s">
        <v>177</v>
      </c>
      <c r="E24" s="112">
        <v>654.13</v>
      </c>
      <c r="F24" s="106">
        <v>0</v>
      </c>
      <c r="G24" s="114"/>
      <c r="H24" s="106"/>
      <c r="I24" s="106">
        <v>508.8</v>
      </c>
      <c r="J24" s="106">
        <v>72</v>
      </c>
      <c r="K24" s="106"/>
      <c r="L24" s="106">
        <v>25</v>
      </c>
      <c r="M24" s="106"/>
      <c r="N24" s="106"/>
      <c r="O24" s="106"/>
      <c r="P24" s="106">
        <v>23.33</v>
      </c>
      <c r="Q24" s="106"/>
      <c r="R24" s="106"/>
      <c r="S24" s="106">
        <v>25</v>
      </c>
      <c r="T24" s="106"/>
      <c r="U24" s="106"/>
      <c r="V24" s="106"/>
      <c r="W24" s="106"/>
      <c r="X24" s="106"/>
      <c r="Y24" s="106"/>
      <c r="Z24" s="115">
        <f t="shared" si="0"/>
        <v>654.13</v>
      </c>
      <c r="AA24" s="115"/>
    </row>
    <row r="25" spans="1:27" x14ac:dyDescent="0.25">
      <c r="A25" s="109">
        <v>44869</v>
      </c>
      <c r="B25" s="110" t="s">
        <v>34</v>
      </c>
      <c r="C25" s="110" t="s">
        <v>96</v>
      </c>
      <c r="D25" s="111" t="s">
        <v>100</v>
      </c>
      <c r="E25" s="112">
        <v>150</v>
      </c>
      <c r="F25" s="106">
        <v>0</v>
      </c>
      <c r="G25" s="114"/>
      <c r="H25" s="106"/>
      <c r="I25" s="106"/>
      <c r="J25" s="106"/>
      <c r="K25" s="106"/>
      <c r="L25" s="106"/>
      <c r="M25" s="106"/>
      <c r="N25" s="106"/>
      <c r="O25" s="106"/>
      <c r="P25" s="106"/>
      <c r="Q25" s="106">
        <v>150</v>
      </c>
      <c r="R25" s="106"/>
      <c r="S25" s="106"/>
      <c r="T25" s="106"/>
      <c r="U25" s="106"/>
      <c r="V25" s="106"/>
      <c r="W25" s="106"/>
      <c r="X25" s="106"/>
      <c r="Y25" s="106"/>
      <c r="Z25" s="115">
        <f t="shared" si="0"/>
        <v>150</v>
      </c>
      <c r="AA25" s="115"/>
    </row>
    <row r="26" spans="1:27" x14ac:dyDescent="0.25">
      <c r="A26" s="109">
        <v>44869</v>
      </c>
      <c r="B26" s="110" t="s">
        <v>67</v>
      </c>
      <c r="C26" s="110" t="s">
        <v>68</v>
      </c>
      <c r="D26" s="111" t="s">
        <v>101</v>
      </c>
      <c r="E26" s="112">
        <v>150</v>
      </c>
      <c r="F26" s="106">
        <v>0</v>
      </c>
      <c r="G26" s="114"/>
      <c r="H26" s="106">
        <v>150</v>
      </c>
      <c r="I26" s="106"/>
      <c r="J26" s="106"/>
      <c r="K26" s="106"/>
      <c r="L26" s="106"/>
      <c r="M26" s="106"/>
      <c r="N26" s="106"/>
      <c r="O26" s="106"/>
      <c r="P26" s="106"/>
      <c r="Q26" s="106"/>
      <c r="R26" s="106"/>
      <c r="S26" s="106"/>
      <c r="T26" s="106"/>
      <c r="U26" s="106"/>
      <c r="V26" s="106"/>
      <c r="W26" s="106"/>
      <c r="X26" s="106"/>
      <c r="Y26" s="106"/>
      <c r="Z26" s="115">
        <f t="shared" si="0"/>
        <v>150</v>
      </c>
      <c r="AA26" s="115"/>
    </row>
    <row r="27" spans="1:27" x14ac:dyDescent="0.25">
      <c r="A27" s="109">
        <v>44869</v>
      </c>
      <c r="B27" s="110" t="s">
        <v>34</v>
      </c>
      <c r="C27" s="110" t="s">
        <v>102</v>
      </c>
      <c r="D27" s="111" t="s">
        <v>103</v>
      </c>
      <c r="E27" s="112">
        <v>15</v>
      </c>
      <c r="F27" s="106">
        <v>2.5</v>
      </c>
      <c r="G27" s="114"/>
      <c r="H27" s="106"/>
      <c r="I27" s="106"/>
      <c r="J27" s="106"/>
      <c r="K27" s="106"/>
      <c r="L27" s="106"/>
      <c r="M27" s="106"/>
      <c r="N27" s="106"/>
      <c r="O27" s="106"/>
      <c r="P27" s="106">
        <v>12.5</v>
      </c>
      <c r="Q27" s="106"/>
      <c r="R27" s="106"/>
      <c r="S27" s="106"/>
      <c r="T27" s="106"/>
      <c r="U27" s="106"/>
      <c r="V27" s="106"/>
      <c r="W27" s="106"/>
      <c r="X27" s="106"/>
      <c r="Y27" s="106"/>
      <c r="Z27" s="115">
        <f t="shared" si="0"/>
        <v>15</v>
      </c>
      <c r="AA27" s="115"/>
    </row>
    <row r="28" spans="1:27" ht="15.75" customHeight="1" x14ac:dyDescent="0.25">
      <c r="A28" s="109">
        <v>44869</v>
      </c>
      <c r="B28" s="110" t="s">
        <v>34</v>
      </c>
      <c r="C28" s="110" t="s">
        <v>38</v>
      </c>
      <c r="D28" s="111" t="s">
        <v>39</v>
      </c>
      <c r="E28" s="112">
        <v>25</v>
      </c>
      <c r="F28" s="106">
        <v>0</v>
      </c>
      <c r="G28" s="114"/>
      <c r="H28" s="106"/>
      <c r="I28" s="106"/>
      <c r="J28" s="106"/>
      <c r="K28" s="106"/>
      <c r="L28" s="106">
        <v>25</v>
      </c>
      <c r="M28" s="106"/>
      <c r="N28" s="106"/>
      <c r="O28" s="106"/>
      <c r="P28" s="106"/>
      <c r="Q28" s="106"/>
      <c r="R28" s="106"/>
      <c r="S28" s="106"/>
      <c r="T28" s="106"/>
      <c r="U28" s="106"/>
      <c r="V28" s="106"/>
      <c r="W28" s="106"/>
      <c r="X28" s="106"/>
      <c r="Y28" s="106"/>
      <c r="Z28" s="115">
        <f t="shared" si="0"/>
        <v>25</v>
      </c>
      <c r="AA28" s="115"/>
    </row>
    <row r="29" spans="1:27" x14ac:dyDescent="0.25">
      <c r="A29" s="109">
        <v>44882</v>
      </c>
      <c r="B29" s="110" t="s">
        <v>34</v>
      </c>
      <c r="C29" s="110" t="s">
        <v>104</v>
      </c>
      <c r="D29" s="111" t="s">
        <v>105</v>
      </c>
      <c r="E29" s="112">
        <v>161.18</v>
      </c>
      <c r="F29" s="106">
        <v>26.86</v>
      </c>
      <c r="G29" s="114"/>
      <c r="H29" s="106"/>
      <c r="I29" s="106"/>
      <c r="J29" s="106"/>
      <c r="K29" s="106"/>
      <c r="L29" s="106"/>
      <c r="M29" s="106"/>
      <c r="N29" s="106"/>
      <c r="O29" s="106"/>
      <c r="P29" s="106"/>
      <c r="Q29" s="106"/>
      <c r="R29" s="106"/>
      <c r="S29" s="106"/>
      <c r="T29" s="106"/>
      <c r="U29" s="106">
        <v>134.32</v>
      </c>
      <c r="V29" s="106"/>
      <c r="W29" s="106"/>
      <c r="X29" s="106"/>
      <c r="Y29" s="106"/>
      <c r="Z29" s="115">
        <f t="shared" si="0"/>
        <v>161.18</v>
      </c>
      <c r="AA29" s="115"/>
    </row>
    <row r="30" spans="1:27" x14ac:dyDescent="0.25">
      <c r="A30" s="109">
        <v>44882</v>
      </c>
      <c r="B30" s="110" t="s">
        <v>34</v>
      </c>
      <c r="C30" s="110" t="s">
        <v>106</v>
      </c>
      <c r="D30" s="111" t="s">
        <v>107</v>
      </c>
      <c r="E30" s="112">
        <v>50</v>
      </c>
      <c r="F30" s="106">
        <v>0</v>
      </c>
      <c r="G30" s="114"/>
      <c r="H30" s="106"/>
      <c r="I30" s="106"/>
      <c r="J30" s="106"/>
      <c r="K30" s="106"/>
      <c r="L30" s="106"/>
      <c r="M30" s="106"/>
      <c r="N30" s="106"/>
      <c r="O30" s="106"/>
      <c r="P30" s="106"/>
      <c r="Q30" s="106"/>
      <c r="R30" s="106"/>
      <c r="S30" s="106">
        <v>50</v>
      </c>
      <c r="T30" s="106"/>
      <c r="U30" s="106"/>
      <c r="V30" s="106"/>
      <c r="W30" s="106"/>
      <c r="X30" s="106"/>
      <c r="Y30" s="106"/>
      <c r="Z30" s="115">
        <f t="shared" si="0"/>
        <v>50</v>
      </c>
      <c r="AA30" s="115"/>
    </row>
    <row r="31" spans="1:27" x14ac:dyDescent="0.25">
      <c r="A31" s="109">
        <v>44931</v>
      </c>
      <c r="B31" s="110" t="s">
        <v>34</v>
      </c>
      <c r="C31" s="110" t="s">
        <v>51</v>
      </c>
      <c r="D31" s="111" t="s">
        <v>108</v>
      </c>
      <c r="E31" s="112">
        <v>327.08</v>
      </c>
      <c r="F31" s="106">
        <v>3.44</v>
      </c>
      <c r="G31" s="114"/>
      <c r="H31" s="106"/>
      <c r="I31" s="106">
        <v>189.4</v>
      </c>
      <c r="J31" s="106">
        <v>24</v>
      </c>
      <c r="K31" s="106"/>
      <c r="L31" s="106"/>
      <c r="M31" s="106"/>
      <c r="N31" s="106"/>
      <c r="O31" s="106"/>
      <c r="P31" s="106"/>
      <c r="Q31" s="116"/>
      <c r="R31" s="106"/>
      <c r="S31" s="106">
        <v>110.24</v>
      </c>
      <c r="T31" s="106"/>
      <c r="U31" s="106"/>
      <c r="V31" s="106"/>
      <c r="W31" s="106"/>
      <c r="X31" s="106"/>
      <c r="Y31" s="106"/>
      <c r="Z31" s="115">
        <f t="shared" si="0"/>
        <v>327.08</v>
      </c>
      <c r="AA31" s="115"/>
    </row>
    <row r="32" spans="1:27" x14ac:dyDescent="0.25">
      <c r="A32" s="109">
        <v>44931</v>
      </c>
      <c r="B32" s="110" t="s">
        <v>34</v>
      </c>
      <c r="C32" s="110" t="s">
        <v>38</v>
      </c>
      <c r="D32" s="111" t="s">
        <v>39</v>
      </c>
      <c r="E32" s="112">
        <v>25</v>
      </c>
      <c r="F32" s="106">
        <v>0</v>
      </c>
      <c r="G32" s="114"/>
      <c r="H32" s="106"/>
      <c r="I32" s="106"/>
      <c r="J32" s="106"/>
      <c r="K32" s="116"/>
      <c r="L32" s="106">
        <v>25</v>
      </c>
      <c r="M32" s="106"/>
      <c r="N32" s="106"/>
      <c r="O32" s="106"/>
      <c r="P32" s="106"/>
      <c r="Q32" s="106"/>
      <c r="R32" s="106"/>
      <c r="S32" s="106"/>
      <c r="T32" s="106"/>
      <c r="U32" s="106"/>
      <c r="V32" s="106"/>
      <c r="W32" s="106"/>
      <c r="X32" s="106"/>
      <c r="Y32" s="106"/>
      <c r="Z32" s="115">
        <f t="shared" si="0"/>
        <v>25</v>
      </c>
      <c r="AA32" s="115"/>
    </row>
    <row r="33" spans="1:27" x14ac:dyDescent="0.25">
      <c r="A33" s="109">
        <v>44931</v>
      </c>
      <c r="B33" s="110" t="s">
        <v>110</v>
      </c>
      <c r="C33" s="109" t="s">
        <v>111</v>
      </c>
      <c r="D33" s="111" t="s">
        <v>112</v>
      </c>
      <c r="E33" s="112">
        <v>40</v>
      </c>
      <c r="F33" s="106">
        <v>0</v>
      </c>
      <c r="G33" s="114"/>
      <c r="H33" s="106"/>
      <c r="I33" s="106"/>
      <c r="J33" s="106"/>
      <c r="K33" s="106"/>
      <c r="L33" s="106"/>
      <c r="M33" s="106"/>
      <c r="N33" s="106">
        <v>40</v>
      </c>
      <c r="O33" s="106"/>
      <c r="P33" s="106"/>
      <c r="Q33" s="106"/>
      <c r="R33" s="106"/>
      <c r="S33" s="106"/>
      <c r="T33" s="106"/>
      <c r="U33" s="106"/>
      <c r="V33" s="106"/>
      <c r="W33" s="106"/>
      <c r="X33" s="106"/>
      <c r="Y33" s="106"/>
      <c r="Z33" s="115">
        <f>SUM(F33:Y33)</f>
        <v>40</v>
      </c>
      <c r="AA33" s="115"/>
    </row>
    <row r="34" spans="1:27" x14ac:dyDescent="0.25">
      <c r="A34" s="109">
        <v>44958</v>
      </c>
      <c r="B34" s="110" t="s">
        <v>34</v>
      </c>
      <c r="C34" s="109" t="str">
        <f>Cashbook!C37</f>
        <v>C. Purdy</v>
      </c>
      <c r="D34" s="111" t="str">
        <f>Cashbook!D37</f>
        <v xml:space="preserve">Salary inc. mileage </v>
      </c>
      <c r="E34" s="117">
        <v>193.6</v>
      </c>
      <c r="F34" s="118">
        <f>Cashbook!F37</f>
        <v>0</v>
      </c>
      <c r="G34" s="119"/>
      <c r="H34" s="118"/>
      <c r="I34" s="118">
        <v>169.6</v>
      </c>
      <c r="J34" s="118">
        <v>24</v>
      </c>
      <c r="K34" s="118"/>
      <c r="L34" s="118"/>
      <c r="M34" s="118"/>
      <c r="N34" s="118"/>
      <c r="O34" s="118"/>
      <c r="P34" s="118"/>
      <c r="Q34" s="118"/>
      <c r="R34" s="118"/>
      <c r="S34" s="118"/>
      <c r="T34" s="118"/>
      <c r="U34" s="118"/>
      <c r="V34" s="118"/>
      <c r="W34" s="118"/>
      <c r="X34" s="118"/>
      <c r="Y34" s="118"/>
      <c r="Z34" s="115">
        <f t="shared" ref="Z34:Z37" si="1">SUM(F34:Y34)</f>
        <v>193.6</v>
      </c>
      <c r="AA34" s="115"/>
    </row>
    <row r="35" spans="1:27" x14ac:dyDescent="0.25">
      <c r="A35" s="109">
        <v>44958</v>
      </c>
      <c r="B35" s="110" t="s">
        <v>34</v>
      </c>
      <c r="C35" s="109" t="str">
        <f>Cashbook!C38</f>
        <v>Woodbastwick Village Hall</v>
      </c>
      <c r="D35" s="111" t="str">
        <f>Cashbook!D38</f>
        <v>Hire Fee (reduced rate)</v>
      </c>
      <c r="E35" s="117">
        <v>20</v>
      </c>
      <c r="F35" s="118">
        <f>Cashbook!F38</f>
        <v>0</v>
      </c>
      <c r="G35" s="119"/>
      <c r="H35" s="118"/>
      <c r="I35" s="118"/>
      <c r="J35" s="118"/>
      <c r="K35" s="118"/>
      <c r="L35" s="118">
        <v>20</v>
      </c>
      <c r="M35" s="118"/>
      <c r="N35" s="118"/>
      <c r="O35" s="118"/>
      <c r="P35" s="118"/>
      <c r="Q35" s="118"/>
      <c r="R35" s="118"/>
      <c r="S35" s="118"/>
      <c r="T35" s="118"/>
      <c r="U35" s="118"/>
      <c r="V35" s="118"/>
      <c r="W35" s="118"/>
      <c r="X35" s="118"/>
      <c r="Y35" s="118"/>
      <c r="Z35" s="115">
        <f t="shared" si="1"/>
        <v>20</v>
      </c>
      <c r="AA35" s="115"/>
    </row>
    <row r="36" spans="1:27" x14ac:dyDescent="0.25">
      <c r="A36" s="109">
        <v>44986</v>
      </c>
      <c r="B36" s="110" t="s">
        <v>34</v>
      </c>
      <c r="C36" s="109" t="str">
        <f>Cashbook!C39</f>
        <v>C. Purdy</v>
      </c>
      <c r="D36" s="111" t="str">
        <f>Cashbook!D39</f>
        <v xml:space="preserve">Salary inc. mileage </v>
      </c>
      <c r="E36" s="117">
        <v>202.96</v>
      </c>
      <c r="F36" s="118">
        <f>Cashbook!F39</f>
        <v>0</v>
      </c>
      <c r="G36" s="119"/>
      <c r="H36" s="118"/>
      <c r="I36" s="118">
        <v>178.96</v>
      </c>
      <c r="J36" s="118">
        <v>24</v>
      </c>
      <c r="K36" s="118"/>
      <c r="L36" s="118"/>
      <c r="M36" s="118"/>
      <c r="N36" s="118"/>
      <c r="O36" s="118"/>
      <c r="P36" s="118"/>
      <c r="Q36" s="118"/>
      <c r="R36" s="118"/>
      <c r="S36" s="118"/>
      <c r="T36" s="118"/>
      <c r="U36" s="118"/>
      <c r="V36" s="118"/>
      <c r="W36" s="118"/>
      <c r="X36" s="118"/>
      <c r="Y36" s="118"/>
      <c r="Z36" s="115">
        <f t="shared" si="1"/>
        <v>202.96</v>
      </c>
      <c r="AA36" s="115"/>
    </row>
    <row r="37" spans="1:27" x14ac:dyDescent="0.25">
      <c r="A37" s="109">
        <v>44986</v>
      </c>
      <c r="B37" s="110" t="s">
        <v>34</v>
      </c>
      <c r="C37" s="109" t="str">
        <f>Cashbook!C40</f>
        <v>Woodbastwick Village Hall</v>
      </c>
      <c r="D37" s="111" t="str">
        <f>Cashbook!D40</f>
        <v>Hire Fee (reduced rate)</v>
      </c>
      <c r="E37" s="117">
        <v>20</v>
      </c>
      <c r="F37" s="118">
        <f>Cashbook!F40</f>
        <v>0</v>
      </c>
      <c r="G37" s="119"/>
      <c r="H37" s="118"/>
      <c r="I37" s="118"/>
      <c r="J37" s="118"/>
      <c r="K37" s="118"/>
      <c r="L37" s="118">
        <v>20</v>
      </c>
      <c r="M37" s="118"/>
      <c r="N37" s="118"/>
      <c r="O37" s="118"/>
      <c r="P37" s="118"/>
      <c r="Q37" s="118"/>
      <c r="R37" s="118"/>
      <c r="S37" s="118"/>
      <c r="T37" s="118"/>
      <c r="U37" s="118"/>
      <c r="V37" s="118"/>
      <c r="W37" s="118"/>
      <c r="X37" s="118"/>
      <c r="Y37" s="118"/>
      <c r="Z37" s="115">
        <f t="shared" si="1"/>
        <v>20</v>
      </c>
      <c r="AA37" s="115">
        <f>SUM(Z6:Z37)</f>
        <v>11551.069999999998</v>
      </c>
    </row>
    <row r="38" spans="1:27" ht="16.5" thickBot="1" x14ac:dyDescent="0.3">
      <c r="A38" s="44"/>
      <c r="B38" s="28"/>
      <c r="C38" s="44"/>
      <c r="E38" s="120">
        <f t="shared" ref="E38:Y38" si="2">SUM(E6:E37)</f>
        <v>11551.069999999998</v>
      </c>
      <c r="F38" s="120">
        <f t="shared" si="2"/>
        <v>363.65</v>
      </c>
      <c r="G38" s="120">
        <f t="shared" si="2"/>
        <v>3300</v>
      </c>
      <c r="H38" s="120">
        <f t="shared" si="2"/>
        <v>2282.19</v>
      </c>
      <c r="I38" s="120">
        <f t="shared" si="2"/>
        <v>2297.7600000000002</v>
      </c>
      <c r="J38" s="120">
        <f t="shared" si="2"/>
        <v>288</v>
      </c>
      <c r="K38" s="120">
        <f t="shared" si="2"/>
        <v>0</v>
      </c>
      <c r="L38" s="120">
        <f t="shared" si="2"/>
        <v>215</v>
      </c>
      <c r="M38" s="120">
        <f t="shared" si="2"/>
        <v>125</v>
      </c>
      <c r="N38" s="120">
        <f t="shared" si="2"/>
        <v>200.18</v>
      </c>
      <c r="O38" s="120">
        <f t="shared" si="2"/>
        <v>319.69</v>
      </c>
      <c r="P38" s="120">
        <f t="shared" si="2"/>
        <v>88.64</v>
      </c>
      <c r="Q38" s="120">
        <f t="shared" si="2"/>
        <v>330.4</v>
      </c>
      <c r="R38" s="120">
        <f t="shared" si="2"/>
        <v>0</v>
      </c>
      <c r="S38" s="120">
        <f t="shared" si="2"/>
        <v>185.24</v>
      </c>
      <c r="T38" s="120">
        <f t="shared" si="2"/>
        <v>0</v>
      </c>
      <c r="U38" s="120">
        <f t="shared" si="2"/>
        <v>1445.32</v>
      </c>
      <c r="V38" s="120">
        <f t="shared" si="2"/>
        <v>0</v>
      </c>
      <c r="W38" s="120">
        <f t="shared" si="2"/>
        <v>110</v>
      </c>
      <c r="X38" s="120">
        <f t="shared" si="2"/>
        <v>0</v>
      </c>
      <c r="Y38" s="120">
        <f t="shared" si="2"/>
        <v>0</v>
      </c>
      <c r="Z38" s="115"/>
    </row>
    <row r="39" spans="1:27" ht="5.25" customHeight="1" thickTop="1" x14ac:dyDescent="0.25">
      <c r="A39" s="46"/>
      <c r="B39" s="28"/>
      <c r="C39" s="44"/>
      <c r="E39" s="121"/>
      <c r="F39" s="121"/>
      <c r="G39" s="121"/>
      <c r="H39" s="121"/>
      <c r="I39" s="121"/>
      <c r="J39" s="121"/>
      <c r="K39" s="121"/>
      <c r="L39" s="121"/>
      <c r="M39" s="121"/>
      <c r="N39" s="121"/>
      <c r="O39" s="121"/>
      <c r="P39" s="121"/>
      <c r="Q39" s="121"/>
      <c r="R39" s="121"/>
      <c r="S39" s="121"/>
      <c r="T39" s="121"/>
      <c r="U39" s="121"/>
      <c r="V39" s="121"/>
      <c r="W39" s="121"/>
      <c r="X39" s="121"/>
      <c r="Y39" s="121"/>
    </row>
    <row r="40" spans="1:27" ht="16.5" thickBot="1" x14ac:dyDescent="0.3">
      <c r="A40" s="46"/>
      <c r="B40" s="28"/>
      <c r="C40" s="46"/>
      <c r="E40" s="121"/>
      <c r="F40" s="121"/>
      <c r="G40" s="121"/>
      <c r="H40" s="121"/>
      <c r="I40" s="121"/>
      <c r="J40" s="121"/>
      <c r="K40" s="121"/>
      <c r="L40" s="121"/>
      <c r="M40" s="121"/>
      <c r="N40" s="121"/>
      <c r="O40" s="121"/>
      <c r="P40" s="121"/>
      <c r="Q40" s="121"/>
      <c r="R40" s="121"/>
      <c r="S40" s="121"/>
      <c r="T40" s="121"/>
      <c r="U40" s="121"/>
      <c r="V40" s="121"/>
      <c r="W40" s="121"/>
      <c r="X40" s="121"/>
      <c r="Y40" s="122">
        <f>SUM(F38:Y38)</f>
        <v>11551.07</v>
      </c>
    </row>
    <row r="41" spans="1:27" ht="16.5" thickTop="1" x14ac:dyDescent="0.25">
      <c r="A41" s="46"/>
      <c r="B41" s="28"/>
      <c r="C41" s="28"/>
      <c r="E41" s="121"/>
      <c r="F41" s="121"/>
      <c r="G41" s="121"/>
      <c r="H41" s="121"/>
      <c r="I41" s="121"/>
      <c r="J41" s="121"/>
      <c r="K41" s="121"/>
      <c r="L41" s="121"/>
      <c r="M41" s="121"/>
      <c r="N41" s="121"/>
      <c r="O41" s="121"/>
      <c r="P41" s="121"/>
      <c r="Q41" s="121"/>
      <c r="R41" s="121"/>
      <c r="S41" s="121"/>
      <c r="T41" s="121"/>
      <c r="U41" s="121"/>
      <c r="V41" s="121"/>
      <c r="W41" s="121"/>
      <c r="X41" s="121"/>
      <c r="Y41" s="121"/>
    </row>
    <row r="42" spans="1:27" x14ac:dyDescent="0.25">
      <c r="A42" s="44"/>
      <c r="B42" s="28"/>
      <c r="C42" s="28"/>
      <c r="E42" s="121"/>
      <c r="F42" s="121"/>
      <c r="G42" s="121"/>
      <c r="H42" s="121"/>
      <c r="I42" s="121"/>
      <c r="J42" s="121"/>
      <c r="K42" s="121"/>
      <c r="L42" s="121"/>
      <c r="M42" s="121"/>
      <c r="N42" s="121"/>
      <c r="O42" s="121"/>
      <c r="P42" s="121"/>
      <c r="Q42" s="121"/>
      <c r="R42" s="121"/>
      <c r="S42" s="121"/>
      <c r="T42" s="121"/>
      <c r="U42" s="121"/>
      <c r="V42" s="121"/>
      <c r="W42" s="121"/>
      <c r="X42" s="121"/>
      <c r="Y42" s="121"/>
    </row>
    <row r="43" spans="1:27" x14ac:dyDescent="0.25">
      <c r="A43" s="44"/>
      <c r="B43" s="28"/>
      <c r="C43" s="28"/>
      <c r="E43" s="121"/>
      <c r="F43" s="121"/>
      <c r="G43" s="121"/>
      <c r="H43" s="121"/>
      <c r="I43" s="121"/>
      <c r="J43" s="121"/>
      <c r="K43" s="121"/>
      <c r="L43" s="121"/>
      <c r="M43" s="121"/>
      <c r="N43" s="121"/>
      <c r="O43" s="121"/>
      <c r="P43" s="121"/>
      <c r="Q43" s="121"/>
      <c r="R43" s="121"/>
      <c r="S43" s="121"/>
      <c r="T43" s="121"/>
      <c r="U43" s="121"/>
      <c r="V43" s="121"/>
      <c r="W43" s="121"/>
      <c r="X43" s="121"/>
      <c r="Y43" s="121"/>
    </row>
    <row r="44" spans="1:27" x14ac:dyDescent="0.25">
      <c r="A44" s="46"/>
      <c r="B44" s="28"/>
      <c r="C44" s="28"/>
      <c r="E44" s="121"/>
      <c r="F44" s="121"/>
      <c r="G44" s="121"/>
      <c r="H44" s="121"/>
      <c r="I44" s="121"/>
      <c r="J44" s="121"/>
      <c r="K44" s="121"/>
      <c r="L44" s="121"/>
      <c r="M44" s="121"/>
      <c r="N44" s="121"/>
      <c r="O44" s="121"/>
      <c r="P44" s="121"/>
      <c r="Q44" s="121"/>
      <c r="R44" s="121"/>
      <c r="S44" s="121"/>
      <c r="T44" s="121"/>
      <c r="U44" s="121"/>
      <c r="V44" s="121"/>
      <c r="W44" s="121"/>
      <c r="X44" s="121"/>
      <c r="Y44" s="121"/>
    </row>
    <row r="45" spans="1:27" x14ac:dyDescent="0.25">
      <c r="A45" s="46"/>
      <c r="B45" s="28"/>
      <c r="C45" s="28"/>
      <c r="E45" s="123"/>
      <c r="F45" s="123"/>
      <c r="G45" s="123"/>
      <c r="H45" s="123"/>
      <c r="I45" s="123"/>
      <c r="J45" s="123"/>
      <c r="K45" s="123"/>
      <c r="L45" s="123"/>
      <c r="M45" s="123"/>
      <c r="N45" s="123"/>
      <c r="O45" s="123"/>
      <c r="P45" s="123"/>
      <c r="Q45" s="123"/>
      <c r="R45" s="123"/>
      <c r="S45" s="123"/>
      <c r="T45" s="123"/>
      <c r="U45" s="123"/>
      <c r="V45" s="123"/>
      <c r="W45" s="123"/>
      <c r="X45" s="123"/>
      <c r="Y45" s="123"/>
    </row>
    <row r="46" spans="1:27" x14ac:dyDescent="0.25">
      <c r="B46" s="28"/>
      <c r="C46" s="28"/>
      <c r="E46" s="107"/>
      <c r="F46" s="106"/>
      <c r="G46" s="107"/>
      <c r="H46" s="106"/>
      <c r="I46" s="107"/>
      <c r="J46" s="106"/>
      <c r="K46" s="107"/>
      <c r="L46" s="106"/>
      <c r="M46" s="107"/>
      <c r="N46" s="106"/>
      <c r="O46" s="107"/>
      <c r="P46" s="106"/>
      <c r="Q46" s="107"/>
      <c r="R46" s="106"/>
      <c r="S46" s="107"/>
      <c r="T46" s="106"/>
      <c r="U46" s="107"/>
      <c r="V46" s="106"/>
      <c r="W46" s="107"/>
      <c r="X46" s="106"/>
      <c r="Y46" s="107"/>
    </row>
    <row r="47" spans="1:27" x14ac:dyDescent="0.25">
      <c r="B47" s="28"/>
      <c r="C47" s="28"/>
      <c r="E47" s="107"/>
      <c r="F47" s="106"/>
      <c r="G47" s="107"/>
      <c r="H47" s="106"/>
      <c r="I47" s="107"/>
      <c r="J47" s="106"/>
      <c r="K47" s="107"/>
      <c r="L47" s="106"/>
      <c r="M47" s="107"/>
      <c r="N47" s="106"/>
      <c r="O47" s="107"/>
      <c r="P47" s="106"/>
      <c r="Q47" s="107"/>
      <c r="R47" s="106"/>
      <c r="S47" s="107"/>
      <c r="T47" s="106"/>
      <c r="U47" s="107"/>
      <c r="V47" s="106"/>
      <c r="W47" s="107"/>
      <c r="X47" s="106"/>
      <c r="Y47" s="107"/>
    </row>
    <row r="48" spans="1:27" x14ac:dyDescent="0.25">
      <c r="B48" s="28"/>
      <c r="C48" s="28"/>
      <c r="E48" s="107"/>
      <c r="F48" s="106"/>
      <c r="G48" s="107"/>
      <c r="H48" s="106"/>
      <c r="I48" s="107"/>
      <c r="J48" s="106"/>
      <c r="K48" s="107"/>
      <c r="L48" s="106"/>
      <c r="M48" s="107"/>
      <c r="N48" s="106"/>
      <c r="O48" s="107"/>
      <c r="P48" s="106"/>
      <c r="Q48" s="107"/>
      <c r="R48" s="106"/>
      <c r="S48" s="107"/>
      <c r="T48" s="106"/>
      <c r="U48" s="107"/>
      <c r="V48" s="106"/>
      <c r="W48" s="107"/>
      <c r="X48" s="106"/>
      <c r="Y48" s="107"/>
    </row>
    <row r="49" spans="2:25" x14ac:dyDescent="0.25">
      <c r="B49" s="28"/>
      <c r="C49" s="28"/>
      <c r="E49" s="107"/>
      <c r="F49" s="106"/>
      <c r="G49" s="107"/>
      <c r="H49" s="106"/>
      <c r="I49" s="107"/>
      <c r="J49" s="106"/>
      <c r="K49" s="107"/>
      <c r="L49" s="106"/>
      <c r="M49" s="107"/>
      <c r="N49" s="106"/>
      <c r="O49" s="107"/>
      <c r="P49" s="106"/>
      <c r="Q49" s="107"/>
      <c r="R49" s="106"/>
      <c r="S49" s="107"/>
      <c r="T49" s="106"/>
      <c r="U49" s="107"/>
      <c r="V49" s="106"/>
      <c r="W49" s="107"/>
      <c r="X49" s="106"/>
      <c r="Y49" s="107"/>
    </row>
    <row r="50" spans="2:25" x14ac:dyDescent="0.25">
      <c r="B50" s="28"/>
      <c r="C50" s="28"/>
      <c r="E50" s="107"/>
      <c r="F50" s="106"/>
      <c r="G50" s="107"/>
      <c r="H50" s="106"/>
      <c r="I50" s="107"/>
      <c r="J50" s="106"/>
      <c r="K50" s="107"/>
      <c r="L50" s="106"/>
      <c r="M50" s="107"/>
      <c r="N50" s="106"/>
      <c r="O50" s="107"/>
      <c r="P50" s="106"/>
      <c r="Q50" s="107"/>
      <c r="R50" s="106"/>
      <c r="S50" s="107"/>
      <c r="T50" s="106"/>
      <c r="U50" s="107"/>
      <c r="V50" s="106"/>
      <c r="W50" s="107"/>
      <c r="X50" s="106"/>
      <c r="Y50" s="107"/>
    </row>
    <row r="51" spans="2:25" x14ac:dyDescent="0.25">
      <c r="B51" s="28"/>
      <c r="C51" s="28"/>
      <c r="E51" s="107"/>
      <c r="F51" s="106"/>
      <c r="G51" s="107"/>
      <c r="H51" s="106"/>
      <c r="I51" s="107"/>
      <c r="J51" s="106"/>
      <c r="K51" s="107"/>
      <c r="L51" s="106"/>
      <c r="M51" s="107"/>
      <c r="N51" s="106"/>
      <c r="O51" s="107"/>
      <c r="P51" s="106"/>
      <c r="Q51" s="107"/>
      <c r="R51" s="106"/>
      <c r="S51" s="107"/>
      <c r="T51" s="106"/>
      <c r="U51" s="107"/>
      <c r="V51" s="106"/>
      <c r="W51" s="107"/>
      <c r="X51" s="106"/>
      <c r="Y51" s="107"/>
    </row>
    <row r="52" spans="2:25" x14ac:dyDescent="0.25">
      <c r="B52" s="28"/>
      <c r="C52" s="28"/>
      <c r="E52" s="107"/>
      <c r="F52" s="106"/>
      <c r="G52" s="107"/>
      <c r="H52" s="106"/>
      <c r="I52" s="107"/>
      <c r="J52" s="106"/>
      <c r="K52" s="107"/>
      <c r="L52" s="106"/>
      <c r="M52" s="107"/>
      <c r="N52" s="106"/>
      <c r="O52" s="107"/>
      <c r="P52" s="106"/>
      <c r="Q52" s="107"/>
      <c r="R52" s="106"/>
      <c r="S52" s="107"/>
      <c r="T52" s="106"/>
      <c r="U52" s="107"/>
      <c r="V52" s="106"/>
      <c r="W52" s="107"/>
      <c r="X52" s="106"/>
      <c r="Y52" s="107"/>
    </row>
    <row r="53" spans="2:25" x14ac:dyDescent="0.25">
      <c r="B53" s="28"/>
      <c r="C53" s="28"/>
      <c r="E53" s="107"/>
      <c r="F53" s="106"/>
      <c r="G53" s="107"/>
      <c r="H53" s="106"/>
      <c r="I53" s="107"/>
      <c r="J53" s="106"/>
      <c r="K53" s="107"/>
      <c r="L53" s="106"/>
      <c r="M53" s="107"/>
      <c r="N53" s="106"/>
      <c r="O53" s="107"/>
      <c r="P53" s="106"/>
      <c r="Q53" s="107"/>
      <c r="R53" s="106"/>
      <c r="S53" s="107"/>
      <c r="T53" s="106"/>
      <c r="U53" s="107"/>
      <c r="V53" s="106"/>
      <c r="W53" s="107"/>
      <c r="X53" s="106"/>
      <c r="Y53" s="107"/>
    </row>
    <row r="54" spans="2:25" x14ac:dyDescent="0.25">
      <c r="B54" s="28"/>
      <c r="C54" s="28"/>
      <c r="E54" s="107"/>
      <c r="F54" s="106"/>
      <c r="G54" s="107"/>
      <c r="H54" s="106"/>
      <c r="I54" s="107"/>
      <c r="J54" s="106"/>
      <c r="K54" s="107"/>
      <c r="L54" s="106"/>
      <c r="M54" s="107"/>
      <c r="N54" s="106"/>
      <c r="O54" s="107"/>
      <c r="P54" s="106"/>
      <c r="Q54" s="107"/>
      <c r="R54" s="106"/>
      <c r="S54" s="107"/>
      <c r="T54" s="106"/>
      <c r="U54" s="107"/>
      <c r="V54" s="106"/>
      <c r="W54" s="107"/>
      <c r="X54" s="106"/>
      <c r="Y54" s="107"/>
    </row>
    <row r="55" spans="2:25" x14ac:dyDescent="0.25">
      <c r="B55" s="28"/>
      <c r="C55" s="28"/>
      <c r="E55" s="107"/>
      <c r="F55" s="106"/>
      <c r="G55" s="107"/>
      <c r="H55" s="106"/>
      <c r="I55" s="107"/>
      <c r="J55" s="106"/>
      <c r="K55" s="107"/>
      <c r="L55" s="106"/>
      <c r="M55" s="107"/>
      <c r="N55" s="106"/>
      <c r="O55" s="107"/>
      <c r="P55" s="106"/>
      <c r="Q55" s="107"/>
      <c r="R55" s="106"/>
      <c r="S55" s="107"/>
      <c r="T55" s="106"/>
      <c r="U55" s="107"/>
      <c r="V55" s="106"/>
      <c r="W55" s="107"/>
      <c r="X55" s="106"/>
      <c r="Y55" s="107"/>
    </row>
    <row r="56" spans="2:25" x14ac:dyDescent="0.25">
      <c r="B56" s="28"/>
      <c r="C56" s="28"/>
      <c r="E56" s="107"/>
      <c r="F56" s="106"/>
      <c r="G56" s="107"/>
      <c r="H56" s="106"/>
      <c r="I56" s="107"/>
      <c r="J56" s="106"/>
      <c r="K56" s="107"/>
      <c r="L56" s="106"/>
      <c r="M56" s="107"/>
      <c r="N56" s="106"/>
      <c r="O56" s="107"/>
      <c r="P56" s="106"/>
      <c r="Q56" s="107"/>
      <c r="R56" s="106"/>
      <c r="S56" s="107"/>
      <c r="T56" s="106"/>
      <c r="U56" s="107"/>
      <c r="V56" s="106"/>
      <c r="W56" s="107"/>
      <c r="X56" s="106"/>
      <c r="Y56" s="107"/>
    </row>
    <row r="57" spans="2:25" x14ac:dyDescent="0.25">
      <c r="B57" s="28"/>
      <c r="C57" s="28"/>
      <c r="E57" s="107"/>
      <c r="F57" s="106"/>
      <c r="G57" s="107"/>
      <c r="H57" s="106"/>
      <c r="I57" s="107"/>
      <c r="J57" s="106"/>
      <c r="K57" s="107"/>
      <c r="L57" s="106"/>
      <c r="M57" s="107"/>
      <c r="N57" s="106"/>
      <c r="O57" s="107"/>
      <c r="P57" s="106"/>
      <c r="Q57" s="107"/>
      <c r="R57" s="106"/>
      <c r="S57" s="107"/>
      <c r="T57" s="106"/>
      <c r="U57" s="107"/>
      <c r="V57" s="106"/>
      <c r="W57" s="107"/>
      <c r="X57" s="106"/>
      <c r="Y57" s="107"/>
    </row>
    <row r="58" spans="2:25" x14ac:dyDescent="0.25">
      <c r="B58" s="28"/>
      <c r="C58" s="28"/>
      <c r="E58" s="107"/>
      <c r="F58" s="106"/>
      <c r="G58" s="107"/>
      <c r="H58" s="106"/>
      <c r="I58" s="107"/>
      <c r="J58" s="106"/>
      <c r="K58" s="107"/>
      <c r="L58" s="106"/>
      <c r="M58" s="107"/>
      <c r="N58" s="106"/>
      <c r="O58" s="107"/>
      <c r="P58" s="106"/>
      <c r="Q58" s="107"/>
      <c r="R58" s="106"/>
      <c r="S58" s="107"/>
      <c r="T58" s="106"/>
      <c r="U58" s="107"/>
      <c r="V58" s="106"/>
      <c r="W58" s="107"/>
      <c r="X58" s="106"/>
      <c r="Y58" s="107"/>
    </row>
    <row r="59" spans="2:25" x14ac:dyDescent="0.25">
      <c r="B59" s="28"/>
      <c r="E59" s="107"/>
      <c r="F59" s="106"/>
      <c r="G59" s="107"/>
      <c r="H59" s="106"/>
      <c r="I59" s="107"/>
      <c r="J59" s="106"/>
      <c r="K59" s="107"/>
      <c r="L59" s="106"/>
      <c r="M59" s="107"/>
      <c r="N59" s="106"/>
      <c r="O59" s="107"/>
      <c r="P59" s="106"/>
      <c r="Q59" s="107"/>
      <c r="R59" s="106"/>
      <c r="S59" s="107"/>
      <c r="T59" s="106"/>
      <c r="U59" s="107"/>
      <c r="V59" s="106"/>
      <c r="W59" s="107"/>
      <c r="X59" s="106"/>
      <c r="Y59" s="107"/>
    </row>
    <row r="60" spans="2:25" x14ac:dyDescent="0.25">
      <c r="B60" s="28"/>
      <c r="E60" s="107"/>
      <c r="F60" s="106"/>
      <c r="G60" s="107"/>
      <c r="H60" s="106"/>
      <c r="I60" s="107"/>
      <c r="J60" s="106"/>
      <c r="K60" s="107"/>
      <c r="L60" s="106"/>
      <c r="M60" s="107"/>
      <c r="N60" s="106"/>
      <c r="O60" s="107"/>
      <c r="P60" s="106"/>
      <c r="Q60" s="107"/>
      <c r="R60" s="106"/>
      <c r="S60" s="107"/>
      <c r="T60" s="106"/>
      <c r="U60" s="107"/>
      <c r="V60" s="106"/>
      <c r="W60" s="107"/>
      <c r="X60" s="106"/>
      <c r="Y60" s="107"/>
    </row>
    <row r="61" spans="2:25" x14ac:dyDescent="0.25">
      <c r="B61" s="28"/>
      <c r="E61" s="107"/>
      <c r="F61" s="106"/>
      <c r="G61" s="107"/>
      <c r="H61" s="106"/>
      <c r="I61" s="107"/>
      <c r="J61" s="106"/>
      <c r="K61" s="107"/>
      <c r="L61" s="106"/>
      <c r="M61" s="107"/>
      <c r="N61" s="106"/>
      <c r="O61" s="107"/>
      <c r="P61" s="106"/>
      <c r="Q61" s="107"/>
      <c r="R61" s="106"/>
      <c r="S61" s="107"/>
      <c r="T61" s="106"/>
      <c r="U61" s="107"/>
      <c r="V61" s="106"/>
      <c r="W61" s="107"/>
      <c r="X61" s="106"/>
      <c r="Y61" s="107"/>
    </row>
    <row r="62" spans="2:25" x14ac:dyDescent="0.25">
      <c r="B62" s="28"/>
      <c r="E62" s="107"/>
      <c r="F62" s="106"/>
      <c r="G62" s="107"/>
      <c r="H62" s="106"/>
      <c r="I62" s="107"/>
      <c r="J62" s="106"/>
      <c r="K62" s="107"/>
      <c r="L62" s="106"/>
      <c r="M62" s="107"/>
      <c r="N62" s="106"/>
      <c r="O62" s="107"/>
      <c r="P62" s="106"/>
      <c r="Q62" s="107"/>
      <c r="R62" s="106"/>
      <c r="S62" s="107"/>
      <c r="T62" s="106"/>
      <c r="U62" s="107"/>
      <c r="V62" s="106"/>
      <c r="W62" s="107"/>
      <c r="X62" s="106"/>
      <c r="Y62" s="107"/>
    </row>
    <row r="63" spans="2:25" x14ac:dyDescent="0.25">
      <c r="B63" s="28"/>
      <c r="E63" s="107"/>
      <c r="F63" s="106"/>
      <c r="G63" s="107"/>
      <c r="H63" s="106"/>
      <c r="I63" s="107"/>
      <c r="J63" s="106"/>
      <c r="K63" s="107"/>
      <c r="L63" s="106"/>
      <c r="M63" s="107"/>
      <c r="N63" s="106"/>
      <c r="O63" s="107"/>
      <c r="P63" s="106"/>
      <c r="Q63" s="107"/>
      <c r="R63" s="106"/>
      <c r="S63" s="107"/>
      <c r="T63" s="106"/>
      <c r="U63" s="107"/>
      <c r="V63" s="106"/>
      <c r="W63" s="107"/>
      <c r="X63" s="106"/>
      <c r="Y63" s="107"/>
    </row>
    <row r="64" spans="2:25" x14ac:dyDescent="0.25">
      <c r="B64" s="28"/>
      <c r="E64" s="107"/>
      <c r="F64" s="106"/>
      <c r="G64" s="107"/>
      <c r="H64" s="106"/>
      <c r="I64" s="107"/>
      <c r="J64" s="106"/>
      <c r="K64" s="107"/>
      <c r="L64" s="106"/>
      <c r="M64" s="107"/>
      <c r="N64" s="106"/>
      <c r="O64" s="107"/>
      <c r="P64" s="106"/>
      <c r="Q64" s="107"/>
      <c r="R64" s="106"/>
      <c r="S64" s="107"/>
      <c r="T64" s="106"/>
      <c r="U64" s="107"/>
      <c r="V64" s="106"/>
      <c r="W64" s="107"/>
      <c r="X64" s="106"/>
      <c r="Y64" s="107"/>
    </row>
    <row r="65" spans="2:2" x14ac:dyDescent="0.25">
      <c r="B65" s="28"/>
    </row>
    <row r="66" spans="2:2" x14ac:dyDescent="0.25">
      <c r="B66" s="28"/>
    </row>
    <row r="67" spans="2:2" x14ac:dyDescent="0.25">
      <c r="B67" s="28"/>
    </row>
    <row r="68" spans="2:2" x14ac:dyDescent="0.25">
      <c r="B68" s="28"/>
    </row>
    <row r="69" spans="2:2" x14ac:dyDescent="0.25">
      <c r="B69" s="28"/>
    </row>
    <row r="70" spans="2:2" x14ac:dyDescent="0.25">
      <c r="B70" s="28"/>
    </row>
    <row r="71" spans="2:2" x14ac:dyDescent="0.25">
      <c r="B71" s="28"/>
    </row>
    <row r="72" spans="2:2" x14ac:dyDescent="0.25">
      <c r="B72" s="28"/>
    </row>
    <row r="73" spans="2:2" x14ac:dyDescent="0.25">
      <c r="B73" s="28"/>
    </row>
    <row r="74" spans="2:2" x14ac:dyDescent="0.25">
      <c r="B74" s="28"/>
    </row>
    <row r="75" spans="2:2" x14ac:dyDescent="0.25">
      <c r="B75" s="28"/>
    </row>
    <row r="76" spans="2:2" x14ac:dyDescent="0.25">
      <c r="B76" s="28"/>
    </row>
    <row r="77" spans="2:2" x14ac:dyDescent="0.25">
      <c r="B77" s="28"/>
    </row>
    <row r="78" spans="2:2" x14ac:dyDescent="0.25">
      <c r="B78" s="28"/>
    </row>
    <row r="79" spans="2:2" x14ac:dyDescent="0.25">
      <c r="B79" s="28"/>
    </row>
    <row r="80" spans="2:2" x14ac:dyDescent="0.25">
      <c r="B80" s="28"/>
    </row>
    <row r="81" spans="2:2" x14ac:dyDescent="0.25">
      <c r="B81" s="28"/>
    </row>
    <row r="82" spans="2:2" x14ac:dyDescent="0.25">
      <c r="B82" s="28"/>
    </row>
    <row r="83" spans="2:2" x14ac:dyDescent="0.25">
      <c r="B83" s="28"/>
    </row>
    <row r="84" spans="2:2" x14ac:dyDescent="0.25">
      <c r="B84" s="28"/>
    </row>
    <row r="85" spans="2:2" x14ac:dyDescent="0.25">
      <c r="B85" s="28"/>
    </row>
    <row r="86" spans="2:2" x14ac:dyDescent="0.25">
      <c r="B86" s="28"/>
    </row>
    <row r="87" spans="2:2" x14ac:dyDescent="0.25">
      <c r="B87" s="28"/>
    </row>
    <row r="88" spans="2:2" x14ac:dyDescent="0.25">
      <c r="B88" s="28"/>
    </row>
    <row r="89" spans="2:2" x14ac:dyDescent="0.25">
      <c r="B89" s="28"/>
    </row>
    <row r="90" spans="2:2" x14ac:dyDescent="0.25">
      <c r="B90" s="28"/>
    </row>
    <row r="91" spans="2:2" x14ac:dyDescent="0.25">
      <c r="B91" s="28"/>
    </row>
  </sheetData>
  <phoneticPr fontId="14" type="noConversion"/>
  <pageMargins left="0.25" right="0.25" top="0.75" bottom="0.75" header="0.3" footer="0.3"/>
  <pageSetup paperSize="9" scale="75" fitToWidth="0" orientation="landscape" r:id="rId1"/>
  <ignoredErrors>
    <ignoredError sqref="Z6:Z33"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DAD9-B771-4AF1-BF1A-4399DAB726D7}">
  <dimension ref="A1:I27"/>
  <sheetViews>
    <sheetView workbookViewId="0">
      <selection activeCell="L15" sqref="L15"/>
    </sheetView>
  </sheetViews>
  <sheetFormatPr defaultRowHeight="15" x14ac:dyDescent="0.25"/>
  <cols>
    <col min="1" max="1" width="10.7109375" bestFit="1" customWidth="1"/>
    <col min="2" max="2" width="11.42578125" customWidth="1"/>
    <col min="3" max="3" width="27.42578125" customWidth="1"/>
    <col min="4" max="4" width="24.85546875" customWidth="1"/>
    <col min="5" max="5" width="9.140625" style="1"/>
  </cols>
  <sheetData>
    <row r="1" spans="1:9" x14ac:dyDescent="0.25">
      <c r="A1" s="8" t="s">
        <v>11</v>
      </c>
      <c r="D1" s="5"/>
      <c r="F1" s="1"/>
      <c r="G1" s="1"/>
    </row>
    <row r="2" spans="1:9" x14ac:dyDescent="0.25">
      <c r="A2" s="8" t="s">
        <v>156</v>
      </c>
      <c r="D2" s="5"/>
      <c r="F2" s="1"/>
      <c r="G2" s="1"/>
    </row>
    <row r="3" spans="1:9" ht="1.5" customHeight="1" x14ac:dyDescent="0.25">
      <c r="A3" s="1"/>
      <c r="D3" s="5"/>
      <c r="F3" s="1"/>
      <c r="G3" s="1"/>
    </row>
    <row r="4" spans="1:9" x14ac:dyDescent="0.25">
      <c r="A4" s="7" t="s">
        <v>0</v>
      </c>
      <c r="B4" s="9" t="s">
        <v>2</v>
      </c>
      <c r="C4" s="9" t="s">
        <v>1</v>
      </c>
      <c r="D4" s="10" t="s">
        <v>7</v>
      </c>
      <c r="E4" s="7" t="s">
        <v>3</v>
      </c>
      <c r="F4" s="7" t="s">
        <v>4</v>
      </c>
      <c r="G4" s="7" t="s">
        <v>5</v>
      </c>
      <c r="H4" s="7" t="s">
        <v>6</v>
      </c>
      <c r="I4" s="9"/>
    </row>
    <row r="5" spans="1:9" ht="22.5" customHeight="1" x14ac:dyDescent="0.25">
      <c r="F5" s="2"/>
      <c r="G5" s="13">
        <v>6029.4</v>
      </c>
      <c r="H5" s="3"/>
    </row>
    <row r="6" spans="1:9" ht="22.5" customHeight="1" x14ac:dyDescent="0.25">
      <c r="A6" s="4">
        <v>44662</v>
      </c>
      <c r="B6" s="3" t="s">
        <v>41</v>
      </c>
      <c r="C6" s="3" t="s">
        <v>37</v>
      </c>
      <c r="D6" s="5" t="s">
        <v>42</v>
      </c>
      <c r="E6" s="2">
        <v>0.05</v>
      </c>
      <c r="F6" s="2"/>
      <c r="G6" s="13">
        <f>SUM(G5+E6-F6)</f>
        <v>6029.45</v>
      </c>
      <c r="H6" s="3"/>
    </row>
    <row r="7" spans="1:9" ht="22.5" customHeight="1" x14ac:dyDescent="0.25">
      <c r="A7" s="4">
        <v>44690</v>
      </c>
      <c r="B7" s="3" t="s">
        <v>41</v>
      </c>
      <c r="C7" s="3" t="s">
        <v>37</v>
      </c>
      <c r="D7" s="5" t="s">
        <v>42</v>
      </c>
      <c r="E7" s="2">
        <v>0.05</v>
      </c>
      <c r="F7" s="2"/>
      <c r="G7" s="13">
        <f t="shared" ref="G7:G21" si="0">SUM(G6+E7-F7)</f>
        <v>6029.5</v>
      </c>
      <c r="H7" s="3"/>
    </row>
    <row r="8" spans="1:9" ht="22.5" customHeight="1" x14ac:dyDescent="0.25">
      <c r="A8" s="4">
        <v>44692</v>
      </c>
      <c r="B8" s="3" t="s">
        <v>67</v>
      </c>
      <c r="C8" s="3" t="s">
        <v>70</v>
      </c>
      <c r="D8" s="5" t="s">
        <v>154</v>
      </c>
      <c r="E8" s="2"/>
      <c r="F8" s="2">
        <v>192</v>
      </c>
      <c r="G8" s="13">
        <f t="shared" si="0"/>
        <v>5837.5</v>
      </c>
      <c r="H8" s="3"/>
    </row>
    <row r="9" spans="1:9" ht="22.5" customHeight="1" x14ac:dyDescent="0.25">
      <c r="A9" s="4">
        <v>44692</v>
      </c>
      <c r="B9" s="3" t="s">
        <v>67</v>
      </c>
      <c r="C9" s="3" t="s">
        <v>70</v>
      </c>
      <c r="D9" s="5" t="s">
        <v>155</v>
      </c>
      <c r="E9" s="2"/>
      <c r="F9" s="2">
        <f>'Defib Costs'!$I$5</f>
        <v>1573.2</v>
      </c>
      <c r="G9" s="13">
        <f t="shared" si="0"/>
        <v>4264.3</v>
      </c>
      <c r="H9" s="3"/>
    </row>
    <row r="10" spans="1:9" ht="22.5" customHeight="1" x14ac:dyDescent="0.25">
      <c r="A10" s="4">
        <v>44721</v>
      </c>
      <c r="B10" s="3" t="s">
        <v>41</v>
      </c>
      <c r="C10" s="3" t="s">
        <v>37</v>
      </c>
      <c r="D10" s="5" t="s">
        <v>42</v>
      </c>
      <c r="E10" s="2">
        <v>0.04</v>
      </c>
      <c r="F10" s="2"/>
      <c r="G10" s="13">
        <f t="shared" si="0"/>
        <v>4264.34</v>
      </c>
      <c r="H10" s="3"/>
    </row>
    <row r="11" spans="1:9" ht="22.5" customHeight="1" x14ac:dyDescent="0.25">
      <c r="A11" s="4">
        <v>44753</v>
      </c>
      <c r="B11" s="3" t="s">
        <v>41</v>
      </c>
      <c r="C11" s="3" t="s">
        <v>37</v>
      </c>
      <c r="D11" s="5" t="s">
        <v>42</v>
      </c>
      <c r="E11" s="2">
        <v>0.04</v>
      </c>
      <c r="F11" s="2"/>
      <c r="G11" s="13">
        <f t="shared" si="0"/>
        <v>4264.38</v>
      </c>
      <c r="H11" s="3"/>
    </row>
    <row r="12" spans="1:9" ht="22.5" customHeight="1" x14ac:dyDescent="0.25">
      <c r="A12" s="4">
        <v>44782</v>
      </c>
      <c r="B12" s="3" t="s">
        <v>41</v>
      </c>
      <c r="C12" s="3" t="s">
        <v>37</v>
      </c>
      <c r="D12" s="5" t="s">
        <v>42</v>
      </c>
      <c r="E12" s="2">
        <v>0.14000000000000001</v>
      </c>
      <c r="F12" s="2"/>
      <c r="G12" s="13">
        <f t="shared" si="0"/>
        <v>4264.5200000000004</v>
      </c>
      <c r="H12" s="3"/>
    </row>
    <row r="13" spans="1:9" ht="22.5" customHeight="1" x14ac:dyDescent="0.25">
      <c r="A13" s="4">
        <v>44804</v>
      </c>
      <c r="B13" s="3" t="s">
        <v>67</v>
      </c>
      <c r="C13" s="3" t="s">
        <v>37</v>
      </c>
      <c r="D13" s="5" t="s">
        <v>88</v>
      </c>
      <c r="E13" s="2"/>
      <c r="F13" s="2">
        <v>216.48</v>
      </c>
      <c r="G13" s="13">
        <f t="shared" si="0"/>
        <v>4048.0400000000004</v>
      </c>
      <c r="H13" s="3"/>
    </row>
    <row r="14" spans="1:9" ht="22.5" customHeight="1" x14ac:dyDescent="0.25">
      <c r="A14" s="4">
        <v>44813</v>
      </c>
      <c r="B14" s="3" t="s">
        <v>41</v>
      </c>
      <c r="C14" s="3" t="s">
        <v>37</v>
      </c>
      <c r="D14" s="5" t="s">
        <v>42</v>
      </c>
      <c r="E14" s="2">
        <v>0.18</v>
      </c>
      <c r="F14" s="2"/>
      <c r="G14" s="13">
        <f t="shared" si="0"/>
        <v>4048.2200000000003</v>
      </c>
      <c r="H14" s="3"/>
    </row>
    <row r="15" spans="1:9" ht="22.5" customHeight="1" x14ac:dyDescent="0.25">
      <c r="A15" s="4">
        <v>44844</v>
      </c>
      <c r="B15" s="3" t="s">
        <v>41</v>
      </c>
      <c r="C15" s="3" t="s">
        <v>37</v>
      </c>
      <c r="D15" s="5" t="s">
        <v>42</v>
      </c>
      <c r="E15" s="2">
        <v>0.17</v>
      </c>
      <c r="F15" s="2"/>
      <c r="G15" s="13">
        <f t="shared" si="0"/>
        <v>4048.3900000000003</v>
      </c>
      <c r="H15" s="3"/>
    </row>
    <row r="16" spans="1:9" ht="34.5" customHeight="1" x14ac:dyDescent="0.25">
      <c r="A16" s="4">
        <v>44869</v>
      </c>
      <c r="B16" s="3" t="s">
        <v>67</v>
      </c>
      <c r="C16" s="3" t="s">
        <v>70</v>
      </c>
      <c r="D16" s="51" t="s">
        <v>113</v>
      </c>
      <c r="E16" s="2"/>
      <c r="F16" s="2">
        <v>150</v>
      </c>
      <c r="G16" s="13">
        <f t="shared" si="0"/>
        <v>3898.3900000000003</v>
      </c>
      <c r="H16" s="3"/>
    </row>
    <row r="17" spans="1:9" ht="22.5" customHeight="1" x14ac:dyDescent="0.25">
      <c r="A17" s="14">
        <v>44874</v>
      </c>
      <c r="B17" s="3" t="s">
        <v>41</v>
      </c>
      <c r="C17" s="3" t="s">
        <v>37</v>
      </c>
      <c r="D17" s="5" t="s">
        <v>42</v>
      </c>
      <c r="E17" s="2">
        <v>0.43</v>
      </c>
      <c r="F17" s="15"/>
      <c r="G17" s="13">
        <f t="shared" si="0"/>
        <v>3898.82</v>
      </c>
    </row>
    <row r="18" spans="1:9" ht="22.5" customHeight="1" x14ac:dyDescent="0.25">
      <c r="A18" s="14">
        <v>44904</v>
      </c>
      <c r="B18" s="3" t="s">
        <v>41</v>
      </c>
      <c r="C18" s="3" t="s">
        <v>37</v>
      </c>
      <c r="D18" s="5" t="s">
        <v>42</v>
      </c>
      <c r="E18" s="2">
        <v>0.89</v>
      </c>
      <c r="F18" s="15"/>
      <c r="G18" s="13">
        <f t="shared" si="0"/>
        <v>3899.71</v>
      </c>
    </row>
    <row r="19" spans="1:9" ht="22.5" customHeight="1" x14ac:dyDescent="0.25">
      <c r="A19" s="14">
        <v>44935</v>
      </c>
      <c r="B19" s="3" t="s">
        <v>41</v>
      </c>
      <c r="C19" s="3" t="s">
        <v>37</v>
      </c>
      <c r="D19" s="5" t="s">
        <v>42</v>
      </c>
      <c r="E19" s="2">
        <v>1.67</v>
      </c>
      <c r="F19" s="15"/>
      <c r="G19" s="13">
        <f t="shared" si="0"/>
        <v>3901.38</v>
      </c>
    </row>
    <row r="20" spans="1:9" ht="22.5" customHeight="1" thickBot="1" x14ac:dyDescent="0.3">
      <c r="A20" s="14">
        <v>44966</v>
      </c>
      <c r="B20" s="3" t="s">
        <v>41</v>
      </c>
      <c r="C20" s="3" t="s">
        <v>37</v>
      </c>
      <c r="D20" s="5" t="s">
        <v>42</v>
      </c>
      <c r="E20" s="2">
        <v>1.99</v>
      </c>
      <c r="F20" s="15"/>
      <c r="G20" s="92">
        <f t="shared" si="0"/>
        <v>3903.37</v>
      </c>
    </row>
    <row r="21" spans="1:9" ht="16.5" customHeight="1" thickBot="1" x14ac:dyDescent="0.3">
      <c r="A21" s="14">
        <v>44994</v>
      </c>
      <c r="B21" s="3" t="s">
        <v>41</v>
      </c>
      <c r="C21" s="3" t="s">
        <v>37</v>
      </c>
      <c r="D21" s="5" t="s">
        <v>42</v>
      </c>
      <c r="E21" s="2">
        <v>1.84</v>
      </c>
      <c r="F21" s="15"/>
      <c r="G21" s="91">
        <f t="shared" si="0"/>
        <v>3905.21</v>
      </c>
      <c r="H21" s="15"/>
      <c r="I21" s="15"/>
    </row>
    <row r="22" spans="1:9" ht="16.5" customHeight="1" x14ac:dyDescent="0.25">
      <c r="B22" s="3"/>
      <c r="E22" s="15"/>
      <c r="F22" s="15"/>
      <c r="G22" s="15"/>
      <c r="H22" s="15"/>
      <c r="I22" s="15"/>
    </row>
    <row r="23" spans="1:9" x14ac:dyDescent="0.25">
      <c r="E23" s="15"/>
      <c r="F23" s="15"/>
      <c r="G23" s="15"/>
      <c r="H23" s="15"/>
      <c r="I23" s="15"/>
    </row>
    <row r="24" spans="1:9" x14ac:dyDescent="0.25">
      <c r="E24" s="15"/>
      <c r="F24" s="15"/>
      <c r="G24" s="15"/>
      <c r="H24" s="83"/>
      <c r="I24" s="15"/>
    </row>
    <row r="25" spans="1:9" x14ac:dyDescent="0.25">
      <c r="E25" s="15"/>
      <c r="F25" s="15"/>
      <c r="G25" s="31"/>
      <c r="H25" s="15"/>
      <c r="I25" s="15"/>
    </row>
    <row r="26" spans="1:9" ht="6.75" customHeight="1" x14ac:dyDescent="0.25">
      <c r="E26"/>
      <c r="F26" s="15"/>
      <c r="G26" s="15"/>
      <c r="H26" s="15"/>
      <c r="I26" s="15"/>
    </row>
    <row r="27" spans="1:9" x14ac:dyDescent="0.25">
      <c r="A27" s="9"/>
      <c r="E27"/>
      <c r="F27" s="15"/>
      <c r="G27" s="31"/>
      <c r="H27" s="15"/>
      <c r="I27" s="15"/>
    </row>
  </sheetData>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874A-C980-47F1-8486-4392B08E813A}">
  <dimension ref="A1:Z38"/>
  <sheetViews>
    <sheetView topLeftCell="A4" zoomScaleNormal="100" workbookViewId="0">
      <selection activeCell="E5" sqref="E5"/>
    </sheetView>
  </sheetViews>
  <sheetFormatPr defaultRowHeight="15" x14ac:dyDescent="0.25"/>
  <cols>
    <col min="2" max="2" width="21.42578125" customWidth="1"/>
    <col min="3" max="3" width="11.7109375" style="16" customWidth="1"/>
    <col min="4" max="4" width="18.7109375" hidden="1" customWidth="1"/>
    <col min="5" max="5" width="13.42578125" customWidth="1"/>
    <col min="6" max="6" width="11.7109375" customWidth="1"/>
    <col min="7" max="7" width="26.5703125" customWidth="1"/>
    <col min="8" max="8" width="13.28515625" customWidth="1"/>
    <col min="9" max="9" width="36" customWidth="1"/>
  </cols>
  <sheetData>
    <row r="1" spans="1:26" x14ac:dyDescent="0.25">
      <c r="A1" s="8" t="s">
        <v>11</v>
      </c>
    </row>
    <row r="2" spans="1:26" x14ac:dyDescent="0.25">
      <c r="A2" s="21" t="s">
        <v>157</v>
      </c>
    </row>
    <row r="3" spans="1:26" ht="15" customHeight="1" x14ac:dyDescent="0.25">
      <c r="H3" s="84" t="s">
        <v>33</v>
      </c>
      <c r="I3" s="85"/>
    </row>
    <row r="4" spans="1:26" s="23" customFormat="1" ht="33" customHeight="1" x14ac:dyDescent="0.25">
      <c r="A4" s="22" t="s">
        <v>7</v>
      </c>
      <c r="C4" s="55" t="s">
        <v>158</v>
      </c>
      <c r="D4" s="55" t="s">
        <v>78</v>
      </c>
      <c r="E4" s="82" t="s">
        <v>145</v>
      </c>
      <c r="F4" s="55" t="s">
        <v>150</v>
      </c>
      <c r="G4" s="60" t="s">
        <v>6</v>
      </c>
      <c r="H4" s="88" t="s">
        <v>71</v>
      </c>
    </row>
    <row r="5" spans="1:26" s="29" customFormat="1" ht="34.5" customHeight="1" x14ac:dyDescent="0.25">
      <c r="A5" s="61" t="s">
        <v>142</v>
      </c>
      <c r="B5" s="62"/>
      <c r="C5" s="63">
        <v>1857</v>
      </c>
      <c r="D5" s="63">
        <v>2022.53</v>
      </c>
      <c r="E5" s="64">
        <f>'Yearly Summary'!I38</f>
        <v>2297.7600000000002</v>
      </c>
      <c r="F5" s="65">
        <f t="shared" ref="F5:F13" si="0">SUM(C5-E5)</f>
        <v>-440.76000000000022</v>
      </c>
      <c r="G5" s="66" t="s">
        <v>144</v>
      </c>
      <c r="H5" s="63">
        <v>2721.68</v>
      </c>
      <c r="I5" s="67" t="s">
        <v>146</v>
      </c>
      <c r="J5" s="127"/>
      <c r="K5" s="127"/>
      <c r="L5" s="127"/>
      <c r="M5" s="127"/>
      <c r="N5" s="127"/>
      <c r="O5" s="127"/>
    </row>
    <row r="6" spans="1:26" s="29" customFormat="1" ht="22.5" customHeight="1" x14ac:dyDescent="0.25">
      <c r="A6" s="61" t="s">
        <v>92</v>
      </c>
      <c r="B6" s="62"/>
      <c r="C6" s="63">
        <v>0</v>
      </c>
      <c r="D6" s="63">
        <v>216</v>
      </c>
      <c r="E6" s="63">
        <f>'Yearly Summary'!J38</f>
        <v>288</v>
      </c>
      <c r="F6" s="65">
        <f t="shared" si="0"/>
        <v>-288</v>
      </c>
      <c r="G6" s="62"/>
      <c r="H6" s="63">
        <v>312</v>
      </c>
      <c r="I6" s="67"/>
      <c r="J6" s="56"/>
      <c r="K6" s="56"/>
      <c r="L6" s="56"/>
      <c r="M6" s="56"/>
      <c r="N6" s="56"/>
      <c r="O6" s="56"/>
      <c r="Y6" s="54"/>
      <c r="Z6" s="54"/>
    </row>
    <row r="7" spans="1:26" s="29" customFormat="1" ht="22.5" customHeight="1" x14ac:dyDescent="0.25">
      <c r="A7" s="61" t="s">
        <v>13</v>
      </c>
      <c r="B7" s="62"/>
      <c r="C7" s="63">
        <v>100</v>
      </c>
      <c r="D7" s="63">
        <v>0</v>
      </c>
      <c r="E7" s="63">
        <f>'Yearly Summary'!K38</f>
        <v>0</v>
      </c>
      <c r="F7" s="68">
        <f t="shared" si="0"/>
        <v>100</v>
      </c>
      <c r="G7" s="62"/>
      <c r="H7" s="63">
        <v>70</v>
      </c>
      <c r="I7" s="67"/>
      <c r="J7" s="125"/>
      <c r="K7" s="125"/>
      <c r="L7" s="125"/>
      <c r="M7" s="125"/>
      <c r="N7" s="125"/>
      <c r="O7" s="125"/>
      <c r="Y7" s="54"/>
      <c r="Z7" s="54"/>
    </row>
    <row r="8" spans="1:26" s="29" customFormat="1" ht="22.5" customHeight="1" x14ac:dyDescent="0.25">
      <c r="A8" s="61" t="s">
        <v>14</v>
      </c>
      <c r="B8" s="62"/>
      <c r="C8" s="63">
        <v>250</v>
      </c>
      <c r="D8" s="63">
        <v>125</v>
      </c>
      <c r="E8" s="63">
        <f>'Yearly Summary'!L38</f>
        <v>215</v>
      </c>
      <c r="F8" s="68">
        <f t="shared" si="0"/>
        <v>35</v>
      </c>
      <c r="G8" s="62"/>
      <c r="H8" s="63">
        <v>225</v>
      </c>
      <c r="I8" s="69" t="s">
        <v>171</v>
      </c>
      <c r="Y8" s="54"/>
      <c r="Z8" s="54"/>
    </row>
    <row r="9" spans="1:26" s="29" customFormat="1" ht="22.5" hidden="1" customHeight="1" x14ac:dyDescent="0.25">
      <c r="A9" s="61" t="s">
        <v>15</v>
      </c>
      <c r="B9" s="62"/>
      <c r="C9" s="63">
        <v>0</v>
      </c>
      <c r="D9" s="63"/>
      <c r="E9" s="62"/>
      <c r="F9" s="68">
        <f t="shared" si="0"/>
        <v>0</v>
      </c>
      <c r="G9" s="62"/>
      <c r="H9" s="63"/>
      <c r="I9" s="69"/>
      <c r="Y9" s="54"/>
      <c r="Z9" s="54"/>
    </row>
    <row r="10" spans="1:26" s="29" customFormat="1" ht="22.5" customHeight="1" x14ac:dyDescent="0.25">
      <c r="A10" s="61" t="s">
        <v>16</v>
      </c>
      <c r="B10" s="62"/>
      <c r="C10" s="63">
        <v>150</v>
      </c>
      <c r="D10" s="63">
        <v>125</v>
      </c>
      <c r="E10" s="63">
        <f>'Yearly Summary'!M38</f>
        <v>125</v>
      </c>
      <c r="F10" s="68">
        <f t="shared" si="0"/>
        <v>25</v>
      </c>
      <c r="G10" s="62"/>
      <c r="H10" s="63">
        <v>150</v>
      </c>
      <c r="I10" s="69"/>
      <c r="Y10" s="54"/>
      <c r="Z10" s="54"/>
    </row>
    <row r="11" spans="1:26" s="30" customFormat="1" ht="22.5" customHeight="1" x14ac:dyDescent="0.25">
      <c r="A11" s="70" t="s">
        <v>159</v>
      </c>
      <c r="B11" s="71"/>
      <c r="C11" s="68">
        <v>160</v>
      </c>
      <c r="D11" s="68">
        <v>200.18</v>
      </c>
      <c r="E11" s="65">
        <f>'Yearly Summary'!N38</f>
        <v>200.18</v>
      </c>
      <c r="F11" s="65">
        <f t="shared" si="0"/>
        <v>-40.180000000000007</v>
      </c>
      <c r="G11" s="71"/>
      <c r="H11" s="68">
        <v>200</v>
      </c>
      <c r="I11" s="72"/>
      <c r="Y11" s="54"/>
      <c r="Z11" s="54"/>
    </row>
    <row r="12" spans="1:26" s="29" customFormat="1" ht="22.5" customHeight="1" x14ac:dyDescent="0.25">
      <c r="A12" s="70" t="s">
        <v>21</v>
      </c>
      <c r="B12" s="62"/>
      <c r="C12" s="63">
        <v>368</v>
      </c>
      <c r="D12" s="63">
        <v>319.69</v>
      </c>
      <c r="E12" s="63">
        <f>'Yearly Summary'!O38</f>
        <v>319.69</v>
      </c>
      <c r="F12" s="68">
        <f t="shared" si="0"/>
        <v>48.31</v>
      </c>
      <c r="G12" s="62"/>
      <c r="H12" s="63">
        <v>370</v>
      </c>
      <c r="I12" s="69"/>
      <c r="Y12" s="54"/>
      <c r="Z12" s="54"/>
    </row>
    <row r="13" spans="1:26" s="29" customFormat="1" ht="22.5" customHeight="1" x14ac:dyDescent="0.25">
      <c r="A13" s="70" t="s">
        <v>23</v>
      </c>
      <c r="B13" s="62"/>
      <c r="C13" s="63">
        <v>100</v>
      </c>
      <c r="D13" s="63">
        <v>52.82</v>
      </c>
      <c r="E13" s="63">
        <f>'Yearly Summary'!P38</f>
        <v>88.64</v>
      </c>
      <c r="F13" s="65">
        <f t="shared" si="0"/>
        <v>11.36</v>
      </c>
      <c r="G13" s="62"/>
      <c r="H13" s="63">
        <v>100</v>
      </c>
      <c r="I13" s="69"/>
      <c r="Y13" s="54"/>
      <c r="Z13" s="54"/>
    </row>
    <row r="14" spans="1:26" s="30" customFormat="1" ht="42" customHeight="1" x14ac:dyDescent="0.25">
      <c r="A14" s="70" t="s">
        <v>24</v>
      </c>
      <c r="B14" s="71"/>
      <c r="C14" s="68">
        <v>30</v>
      </c>
      <c r="D14" s="68">
        <v>0</v>
      </c>
      <c r="E14" s="65">
        <f>'Yearly Summary'!Q38</f>
        <v>330.4</v>
      </c>
      <c r="F14" s="68">
        <v>0</v>
      </c>
      <c r="G14" s="66" t="s">
        <v>143</v>
      </c>
      <c r="H14" s="68">
        <v>30</v>
      </c>
      <c r="I14" s="72"/>
      <c r="Y14" s="54"/>
      <c r="Z14" s="54"/>
    </row>
    <row r="15" spans="1:26" s="29" customFormat="1" ht="22.5" customHeight="1" x14ac:dyDescent="0.25">
      <c r="A15" s="70" t="s">
        <v>25</v>
      </c>
      <c r="B15" s="62"/>
      <c r="C15" s="63">
        <v>30</v>
      </c>
      <c r="D15" s="63">
        <v>0</v>
      </c>
      <c r="E15" s="63">
        <f>'Yearly Summary'!R38</f>
        <v>0</v>
      </c>
      <c r="F15" s="68">
        <f>SUM(C15-E15)</f>
        <v>30</v>
      </c>
      <c r="G15" s="62"/>
      <c r="H15" s="63">
        <v>30</v>
      </c>
      <c r="I15" s="69"/>
      <c r="Y15" s="54"/>
      <c r="Z15" s="54"/>
    </row>
    <row r="16" spans="1:26" s="29" customFormat="1" ht="22.5" customHeight="1" x14ac:dyDescent="0.25">
      <c r="A16" s="70" t="s">
        <v>27</v>
      </c>
      <c r="B16" s="62"/>
      <c r="C16" s="63">
        <v>250</v>
      </c>
      <c r="D16" s="63">
        <v>135.24</v>
      </c>
      <c r="E16" s="63">
        <f>'Yearly Summary'!S38</f>
        <v>185.24</v>
      </c>
      <c r="F16" s="68">
        <f>SUM(C16-E16)</f>
        <v>64.759999999999991</v>
      </c>
      <c r="G16" s="62"/>
      <c r="H16" s="63">
        <v>150</v>
      </c>
      <c r="I16" s="69" t="s">
        <v>147</v>
      </c>
      <c r="Y16" s="54"/>
      <c r="Z16" s="54"/>
    </row>
    <row r="17" spans="1:26" s="29" customFormat="1" ht="22.5" customHeight="1" x14ac:dyDescent="0.25">
      <c r="A17" s="70" t="s">
        <v>28</v>
      </c>
      <c r="B17" s="62"/>
      <c r="C17" s="63">
        <v>100</v>
      </c>
      <c r="D17" s="63">
        <v>0</v>
      </c>
      <c r="E17" s="63">
        <f>'Yearly Summary'!T38</f>
        <v>0</v>
      </c>
      <c r="F17" s="68">
        <f>SUM(C17-E17)</f>
        <v>100</v>
      </c>
      <c r="G17" s="62"/>
      <c r="H17" s="63">
        <v>100</v>
      </c>
      <c r="I17" s="69"/>
      <c r="Y17" s="54"/>
      <c r="Z17" s="54"/>
    </row>
    <row r="18" spans="1:26" s="29" customFormat="1" ht="42" customHeight="1" x14ac:dyDescent="0.25">
      <c r="A18" s="70" t="s">
        <v>160</v>
      </c>
      <c r="B18" s="62"/>
      <c r="C18" s="63">
        <v>100</v>
      </c>
      <c r="D18" s="68">
        <v>1311</v>
      </c>
      <c r="E18" s="65">
        <f>'Yearly Summary'!U38</f>
        <v>1445.32</v>
      </c>
      <c r="F18" s="68">
        <v>0</v>
      </c>
      <c r="G18" s="66" t="s">
        <v>169</v>
      </c>
      <c r="H18" s="63">
        <v>100</v>
      </c>
      <c r="I18" s="69"/>
      <c r="Y18" s="54"/>
      <c r="Z18" s="54"/>
    </row>
    <row r="19" spans="1:26" s="29" customFormat="1" ht="22.5" customHeight="1" x14ac:dyDescent="0.25">
      <c r="A19" s="70" t="s">
        <v>30</v>
      </c>
      <c r="B19" s="62"/>
      <c r="C19" s="63">
        <v>50</v>
      </c>
      <c r="D19" s="68">
        <v>0</v>
      </c>
      <c r="E19" s="65">
        <f>'Yearly Summary'!V38</f>
        <v>0</v>
      </c>
      <c r="F19" s="68">
        <f>SUM(C19-E19)</f>
        <v>50</v>
      </c>
      <c r="G19" s="62"/>
      <c r="H19" s="63">
        <v>30</v>
      </c>
      <c r="I19" s="69"/>
      <c r="Y19" s="54"/>
      <c r="Z19" s="54"/>
    </row>
    <row r="20" spans="1:26" s="29" customFormat="1" ht="22.5" customHeight="1" x14ac:dyDescent="0.25">
      <c r="A20" s="128" t="s">
        <v>32</v>
      </c>
      <c r="B20" s="129"/>
      <c r="C20" s="63">
        <v>180</v>
      </c>
      <c r="D20" s="63">
        <v>110</v>
      </c>
      <c r="E20" s="63">
        <f>'Yearly Summary'!W38</f>
        <v>110</v>
      </c>
      <c r="F20" s="68">
        <f>SUM(C20-E20)</f>
        <v>70</v>
      </c>
      <c r="G20" s="62"/>
      <c r="H20" s="63">
        <v>150</v>
      </c>
      <c r="I20" s="69"/>
      <c r="Y20" s="54"/>
      <c r="Z20" s="54"/>
    </row>
    <row r="21" spans="1:26" s="29" customFormat="1" ht="22.5" customHeight="1" x14ac:dyDescent="0.25">
      <c r="A21" s="70" t="s">
        <v>114</v>
      </c>
      <c r="B21" s="62"/>
      <c r="C21" s="63">
        <v>0</v>
      </c>
      <c r="D21" s="68">
        <v>0</v>
      </c>
      <c r="E21" s="65">
        <f>'Yearly Summary'!X38</f>
        <v>0</v>
      </c>
      <c r="F21" s="68">
        <f>SUM(C21-E21)</f>
        <v>0</v>
      </c>
      <c r="G21" s="73"/>
      <c r="H21" s="63">
        <v>64.599999999999994</v>
      </c>
      <c r="I21" s="69" t="s">
        <v>148</v>
      </c>
      <c r="Y21" s="54"/>
      <c r="Z21" s="54"/>
    </row>
    <row r="22" spans="1:26" s="29" customFormat="1" ht="22.5" customHeight="1" x14ac:dyDescent="0.25">
      <c r="A22" s="61" t="s">
        <v>133</v>
      </c>
      <c r="B22" s="62"/>
      <c r="C22" s="63">
        <v>0</v>
      </c>
      <c r="D22" s="63">
        <v>0</v>
      </c>
      <c r="E22" s="63">
        <f>'Yearly Summary'!Y38</f>
        <v>0</v>
      </c>
      <c r="F22" s="68">
        <f>SUM(C22-E22)</f>
        <v>0</v>
      </c>
      <c r="G22" s="62"/>
      <c r="H22" s="63">
        <v>50</v>
      </c>
      <c r="I22" s="89" t="s">
        <v>149</v>
      </c>
      <c r="Y22" s="54"/>
      <c r="Z22" s="54"/>
    </row>
    <row r="23" spans="1:26" ht="16.5" customHeight="1" x14ac:dyDescent="0.25">
      <c r="A23" s="130"/>
      <c r="B23" s="131"/>
      <c r="C23" s="53">
        <f>SUM(C5:C20)</f>
        <v>3725</v>
      </c>
      <c r="D23" s="74">
        <f>SUM(D5:D20)</f>
        <v>4617.46</v>
      </c>
      <c r="E23" s="53">
        <f>SUM(E5:E22)</f>
        <v>5605.23</v>
      </c>
      <c r="F23" s="75">
        <f>SUM(F5:F20)</f>
        <v>-234.51000000000033</v>
      </c>
      <c r="G23" s="52"/>
      <c r="H23" s="53">
        <f>SUM(H5:H22)</f>
        <v>4853.2800000000007</v>
      </c>
      <c r="I23" s="76"/>
      <c r="Y23" s="54"/>
      <c r="Z23" s="54"/>
    </row>
    <row r="24" spans="1:26" x14ac:dyDescent="0.25">
      <c r="A24" s="132" t="s">
        <v>137</v>
      </c>
      <c r="B24" s="133"/>
      <c r="C24" s="77">
        <v>150.51</v>
      </c>
      <c r="D24" s="53"/>
      <c r="E24" s="53">
        <f>'Yearly Summary'!F38</f>
        <v>363.65</v>
      </c>
      <c r="F24" s="53"/>
      <c r="G24" s="52"/>
      <c r="H24" s="77">
        <v>352.26</v>
      </c>
      <c r="I24" s="76"/>
      <c r="Y24" s="54"/>
      <c r="Z24" s="54"/>
    </row>
    <row r="25" spans="1:26" x14ac:dyDescent="0.25">
      <c r="A25" s="132" t="s">
        <v>8</v>
      </c>
      <c r="B25" s="133"/>
      <c r="C25" s="78">
        <v>3300</v>
      </c>
      <c r="D25" s="53"/>
      <c r="E25" s="53">
        <v>3300</v>
      </c>
      <c r="F25" s="53"/>
      <c r="G25" s="52"/>
      <c r="H25" s="77">
        <v>3300</v>
      </c>
      <c r="I25" s="76"/>
      <c r="Y25" s="54"/>
      <c r="Z25" s="54"/>
    </row>
    <row r="26" spans="1:26" ht="15" customHeight="1" x14ac:dyDescent="0.25">
      <c r="A26" s="52"/>
      <c r="B26" s="52"/>
      <c r="C26" s="79">
        <f>SUM(C23-C24-C25)</f>
        <v>274.48999999999978</v>
      </c>
      <c r="D26" s="74">
        <f>SUM(D24:D25)</f>
        <v>0</v>
      </c>
      <c r="E26" s="80">
        <f>SUM(E23-E24-E25)</f>
        <v>1941.58</v>
      </c>
      <c r="F26" s="53"/>
      <c r="G26" s="52"/>
      <c r="H26" s="81">
        <f>SUM(H24+H25-H23)</f>
        <v>-1201.0200000000004</v>
      </c>
      <c r="I26" s="76"/>
      <c r="Y26" s="54"/>
      <c r="Z26" s="54"/>
    </row>
    <row r="27" spans="1:26" ht="14.25" customHeight="1" x14ac:dyDescent="0.25">
      <c r="C27" s="27"/>
      <c r="D27" s="31"/>
      <c r="E27" s="15"/>
      <c r="F27" s="15"/>
      <c r="H27" s="57"/>
      <c r="Y27" s="54"/>
      <c r="Z27" s="54"/>
    </row>
    <row r="28" spans="1:26" x14ac:dyDescent="0.25">
      <c r="C28" s="13"/>
      <c r="D28" s="15"/>
      <c r="E28" s="15"/>
      <c r="F28" s="15"/>
      <c r="Y28" s="54"/>
      <c r="Z28" s="54"/>
    </row>
    <row r="29" spans="1:26" x14ac:dyDescent="0.25">
      <c r="A29" s="126"/>
      <c r="B29" s="33"/>
      <c r="C29" s="13"/>
      <c r="D29" s="15"/>
      <c r="E29" s="15"/>
      <c r="F29" s="15"/>
      <c r="G29" s="9" t="s">
        <v>138</v>
      </c>
      <c r="H29">
        <v>213.14</v>
      </c>
      <c r="I29" s="90" t="s">
        <v>139</v>
      </c>
      <c r="Y29" s="54"/>
      <c r="Z29" s="54"/>
    </row>
    <row r="30" spans="1:26" x14ac:dyDescent="0.25">
      <c r="A30" s="126"/>
      <c r="B30" s="33"/>
      <c r="C30" s="13"/>
      <c r="D30" s="15"/>
      <c r="E30" s="15"/>
      <c r="F30" s="15"/>
      <c r="H30">
        <v>12.92</v>
      </c>
      <c r="I30" t="s">
        <v>141</v>
      </c>
      <c r="Y30" s="54"/>
      <c r="Z30" s="54"/>
    </row>
    <row r="31" spans="1:26" x14ac:dyDescent="0.25">
      <c r="A31" s="126"/>
      <c r="B31" s="33"/>
      <c r="C31" s="13"/>
      <c r="D31" s="15"/>
      <c r="E31" s="15"/>
      <c r="F31" s="15"/>
      <c r="H31">
        <v>139.27000000000001</v>
      </c>
      <c r="I31" t="s">
        <v>140</v>
      </c>
      <c r="Y31" s="54"/>
      <c r="Z31" s="54"/>
    </row>
    <row r="32" spans="1:26" x14ac:dyDescent="0.25">
      <c r="B32" s="33"/>
      <c r="C32" s="13"/>
      <c r="D32" s="15"/>
      <c r="E32" s="15"/>
      <c r="F32" s="15"/>
      <c r="H32" s="59">
        <f>SUM(H29:H31)</f>
        <v>365.33</v>
      </c>
      <c r="Y32" s="54"/>
      <c r="Z32" s="54"/>
    </row>
    <row r="33" spans="1:26" ht="15.75" x14ac:dyDescent="0.25">
      <c r="A33" s="86" t="s">
        <v>170</v>
      </c>
      <c r="B33" s="28"/>
      <c r="C33" s="28"/>
      <c r="D33" s="36" t="s">
        <v>66</v>
      </c>
      <c r="E33" s="36"/>
      <c r="F33" s="45"/>
      <c r="G33" s="45"/>
      <c r="H33" s="45"/>
      <c r="I33" s="45"/>
      <c r="Y33" s="54"/>
      <c r="Z33" s="54"/>
    </row>
    <row r="34" spans="1:26" ht="15.75" x14ac:dyDescent="0.25">
      <c r="A34" s="44"/>
      <c r="B34" s="28" t="s">
        <v>161</v>
      </c>
      <c r="C34" s="28" t="s">
        <v>166</v>
      </c>
      <c r="D34" s="36" t="s">
        <v>81</v>
      </c>
      <c r="E34" s="36"/>
      <c r="F34" s="45"/>
      <c r="G34" s="45">
        <v>1311</v>
      </c>
      <c r="H34" s="45"/>
      <c r="I34" s="45"/>
      <c r="Y34" s="54"/>
      <c r="Z34" s="54"/>
    </row>
    <row r="35" spans="1:26" ht="15.75" x14ac:dyDescent="0.25">
      <c r="A35" s="44"/>
      <c r="B35" s="28" t="s">
        <v>162</v>
      </c>
      <c r="C35" s="28" t="s">
        <v>165</v>
      </c>
      <c r="D35" s="36"/>
      <c r="E35" s="36"/>
      <c r="F35" s="45"/>
      <c r="G35" s="45">
        <v>192</v>
      </c>
      <c r="H35" s="45"/>
      <c r="I35" s="47"/>
      <c r="Y35" s="54"/>
    </row>
    <row r="36" spans="1:26" ht="15.75" x14ac:dyDescent="0.25">
      <c r="B36" s="28" t="s">
        <v>163</v>
      </c>
      <c r="C36" s="1" t="s">
        <v>164</v>
      </c>
      <c r="G36" s="2">
        <v>180.4</v>
      </c>
    </row>
    <row r="37" spans="1:26" ht="16.5" thickBot="1" x14ac:dyDescent="0.3">
      <c r="B37" s="28" t="s">
        <v>167</v>
      </c>
      <c r="C37" s="2" t="s">
        <v>168</v>
      </c>
      <c r="G37" s="87">
        <v>150</v>
      </c>
      <c r="H37" s="58">
        <f>SUM(G34:G37)</f>
        <v>1833.4</v>
      </c>
    </row>
    <row r="38" spans="1:26" ht="15.75" thickTop="1" x14ac:dyDescent="0.25">
      <c r="C38" s="13"/>
    </row>
  </sheetData>
  <mergeCells count="7">
    <mergeCell ref="J7:O7"/>
    <mergeCell ref="A29:A31"/>
    <mergeCell ref="J5:O5"/>
    <mergeCell ref="A20:B20"/>
    <mergeCell ref="A23:B23"/>
    <mergeCell ref="A24:B24"/>
    <mergeCell ref="A25:B25"/>
  </mergeCells>
  <pageMargins left="0.23622047244094491" right="0.23622047244094491" top="0.74803149606299213" bottom="0.74803149606299213" header="0.31496062992125984" footer="0.31496062992125984"/>
  <pageSetup paperSize="9" scale="85" fitToHeight="0" orientation="landscape" r:id="rId1"/>
  <ignoredErrors>
    <ignoredError sqref="C23" formulaRang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6F3D-AA0B-48D5-8718-F469C5641E72}">
  <dimension ref="A1:J25"/>
  <sheetViews>
    <sheetView workbookViewId="0">
      <selection activeCell="L12" sqref="L12"/>
    </sheetView>
  </sheetViews>
  <sheetFormatPr defaultRowHeight="15" x14ac:dyDescent="0.25"/>
  <cols>
    <col min="4" max="4" width="20.140625" customWidth="1"/>
    <col min="6" max="6" width="5.140625" customWidth="1"/>
  </cols>
  <sheetData>
    <row r="1" spans="1:10" x14ac:dyDescent="0.25">
      <c r="A1" s="8" t="s">
        <v>11</v>
      </c>
    </row>
    <row r="2" spans="1:10" x14ac:dyDescent="0.25">
      <c r="A2" s="8"/>
    </row>
    <row r="4" spans="1:10" x14ac:dyDescent="0.25">
      <c r="A4" s="134" t="s">
        <v>40</v>
      </c>
      <c r="B4" s="134"/>
      <c r="C4" s="134"/>
      <c r="D4" s="134"/>
      <c r="E4" s="134"/>
      <c r="F4" s="134"/>
      <c r="G4" s="134"/>
      <c r="H4" s="134"/>
      <c r="I4" s="134"/>
      <c r="J4" s="134"/>
    </row>
    <row r="5" spans="1:10" x14ac:dyDescent="0.25">
      <c r="A5" s="134"/>
      <c r="B5" s="134"/>
      <c r="C5" s="134"/>
      <c r="D5" s="134"/>
      <c r="E5" s="134"/>
      <c r="F5" s="134"/>
      <c r="G5" s="134"/>
      <c r="H5" s="134"/>
      <c r="I5" s="134"/>
      <c r="J5" s="134"/>
    </row>
    <row r="6" spans="1:10" x14ac:dyDescent="0.25">
      <c r="A6" s="134"/>
      <c r="B6" s="134"/>
      <c r="C6" s="134"/>
      <c r="D6" s="134"/>
      <c r="E6" s="134"/>
      <c r="F6" s="134"/>
      <c r="G6" s="134"/>
      <c r="H6" s="134"/>
      <c r="I6" s="134"/>
      <c r="J6" s="134"/>
    </row>
    <row r="8" spans="1:10" x14ac:dyDescent="0.25">
      <c r="A8" s="9"/>
    </row>
    <row r="9" spans="1:10" x14ac:dyDescent="0.25">
      <c r="B9" t="s">
        <v>99</v>
      </c>
      <c r="E9" s="15">
        <v>1682.89</v>
      </c>
      <c r="F9" s="15"/>
      <c r="G9" s="15"/>
      <c r="H9" s="15"/>
      <c r="I9" s="15"/>
    </row>
    <row r="10" spans="1:10" x14ac:dyDescent="0.25">
      <c r="E10" s="15"/>
      <c r="F10" s="15"/>
      <c r="G10" s="15"/>
      <c r="H10" s="15"/>
      <c r="I10" s="15"/>
    </row>
    <row r="11" spans="1:10" x14ac:dyDescent="0.25">
      <c r="B11" t="s">
        <v>47</v>
      </c>
      <c r="E11" s="15"/>
      <c r="F11" s="15"/>
      <c r="G11" s="15"/>
      <c r="H11" s="15"/>
      <c r="I11" s="15"/>
    </row>
    <row r="12" spans="1:10" x14ac:dyDescent="0.25">
      <c r="E12" s="15"/>
      <c r="F12" s="15"/>
      <c r="G12" s="15"/>
      <c r="H12" s="15"/>
      <c r="I12" s="15"/>
    </row>
    <row r="13" spans="1:10" x14ac:dyDescent="0.25">
      <c r="C13" t="s">
        <v>46</v>
      </c>
      <c r="E13" s="15">
        <v>48</v>
      </c>
      <c r="F13" s="15"/>
      <c r="G13" s="15">
        <f>SUM(E9-E13)</f>
        <v>1634.89</v>
      </c>
      <c r="H13" s="15"/>
      <c r="I13" s="15"/>
    </row>
    <row r="14" spans="1:10" x14ac:dyDescent="0.25">
      <c r="E14" s="15"/>
      <c r="F14" s="15"/>
      <c r="G14" s="15"/>
      <c r="H14" s="15"/>
      <c r="I14" s="15"/>
    </row>
    <row r="15" spans="1:10" x14ac:dyDescent="0.25">
      <c r="B15" t="s">
        <v>95</v>
      </c>
      <c r="E15" s="15"/>
      <c r="F15" s="15"/>
      <c r="G15" s="15"/>
      <c r="H15" s="15"/>
      <c r="I15" s="15"/>
    </row>
    <row r="16" spans="1:10" x14ac:dyDescent="0.25">
      <c r="E16" s="15"/>
      <c r="F16" s="15"/>
      <c r="G16" s="15"/>
      <c r="H16" s="15"/>
      <c r="I16" s="15"/>
    </row>
    <row r="17" spans="1:9" x14ac:dyDescent="0.25">
      <c r="C17" t="s">
        <v>96</v>
      </c>
      <c r="E17" s="15">
        <v>150</v>
      </c>
      <c r="F17" s="15"/>
      <c r="G17" s="15">
        <f>SUM(G13-E17)</f>
        <v>1484.89</v>
      </c>
      <c r="H17" s="15"/>
      <c r="I17" s="15"/>
    </row>
    <row r="19" spans="1:9" x14ac:dyDescent="0.25">
      <c r="E19" s="15"/>
      <c r="F19" s="15"/>
      <c r="G19" s="15"/>
      <c r="H19" s="15"/>
      <c r="I19" s="15"/>
    </row>
    <row r="20" spans="1:9" x14ac:dyDescent="0.25">
      <c r="F20" s="15"/>
      <c r="G20" s="15"/>
      <c r="H20" s="15"/>
      <c r="I20" s="15"/>
    </row>
    <row r="21" spans="1:9" ht="31.5" customHeight="1" x14ac:dyDescent="0.25">
      <c r="C21" t="s">
        <v>98</v>
      </c>
      <c r="F21" s="15"/>
      <c r="G21" s="31"/>
      <c r="H21" s="24">
        <f>SUM(E9-E13-E17)</f>
        <v>1484.89</v>
      </c>
      <c r="I21" s="15"/>
    </row>
    <row r="22" spans="1:9" x14ac:dyDescent="0.25">
      <c r="E22" s="15"/>
      <c r="F22" s="15"/>
      <c r="G22" s="15"/>
      <c r="H22" s="15"/>
      <c r="I22" s="15"/>
    </row>
    <row r="23" spans="1:9" x14ac:dyDescent="0.25">
      <c r="E23" s="15"/>
      <c r="F23" s="15"/>
      <c r="G23" s="15"/>
      <c r="H23" s="15"/>
      <c r="I23" s="15"/>
    </row>
    <row r="24" spans="1:9" x14ac:dyDescent="0.25">
      <c r="E24" s="15"/>
      <c r="F24" s="15"/>
      <c r="G24" s="15"/>
      <c r="H24" s="15"/>
      <c r="I24" s="15"/>
    </row>
    <row r="25" spans="1:9" x14ac:dyDescent="0.25">
      <c r="A25" t="s">
        <v>97</v>
      </c>
      <c r="D25" s="15" t="s">
        <v>181</v>
      </c>
      <c r="E25" s="15"/>
      <c r="F25" s="83"/>
      <c r="G25" s="15">
        <v>525</v>
      </c>
    </row>
  </sheetData>
  <mergeCells count="1">
    <mergeCell ref="A4:J6"/>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2B4A9-3C3C-4F36-8B48-4400C7A41D2B}">
  <dimension ref="A1:L122"/>
  <sheetViews>
    <sheetView workbookViewId="0">
      <selection activeCell="G20" sqref="G20"/>
    </sheetView>
  </sheetViews>
  <sheetFormatPr defaultRowHeight="15.75" x14ac:dyDescent="0.25"/>
  <cols>
    <col min="1" max="1" width="12.7109375" style="37" customWidth="1"/>
    <col min="2" max="2" width="9.28515625" style="35" customWidth="1"/>
    <col min="3" max="3" width="26" style="35" customWidth="1"/>
    <col min="4" max="4" width="30.28515625" style="36" customWidth="1"/>
    <col min="5" max="5" width="10.140625" style="36" customWidth="1"/>
    <col min="6" max="6" width="2.42578125" style="37" customWidth="1"/>
    <col min="7" max="7" width="13.140625" style="37" customWidth="1"/>
    <col min="8" max="8" width="8.28515625" style="37" customWidth="1"/>
    <col min="9" max="9" width="8.85546875" style="37" customWidth="1"/>
    <col min="10" max="10" width="9.85546875" style="37" customWidth="1"/>
    <col min="11" max="16384" width="9.140625" style="35"/>
  </cols>
  <sheetData>
    <row r="1" spans="1:11" x14ac:dyDescent="0.25">
      <c r="A1" s="34" t="s">
        <v>11</v>
      </c>
    </row>
    <row r="2" spans="1:11" x14ac:dyDescent="0.25">
      <c r="A2" s="34" t="s">
        <v>93</v>
      </c>
    </row>
    <row r="4" spans="1:11" s="40" customFormat="1" ht="30.75" customHeight="1" x14ac:dyDescent="0.25">
      <c r="A4" s="38" t="s">
        <v>0</v>
      </c>
      <c r="B4" s="39" t="s">
        <v>2</v>
      </c>
      <c r="C4" s="40" t="s">
        <v>1</v>
      </c>
      <c r="D4" s="41" t="s">
        <v>7</v>
      </c>
      <c r="E4" s="42" t="s">
        <v>12</v>
      </c>
      <c r="F4" s="38"/>
      <c r="G4" s="39" t="s">
        <v>45</v>
      </c>
      <c r="H4" s="43" t="s">
        <v>10</v>
      </c>
      <c r="I4" s="42" t="s">
        <v>9</v>
      </c>
      <c r="J4" s="38"/>
      <c r="K4" s="38"/>
    </row>
    <row r="5" spans="1:11" x14ac:dyDescent="0.25">
      <c r="A5" s="44">
        <v>44685</v>
      </c>
      <c r="B5" s="28" t="s">
        <v>64</v>
      </c>
      <c r="C5" s="28" t="s">
        <v>65</v>
      </c>
      <c r="D5" s="36" t="s">
        <v>66</v>
      </c>
      <c r="E5" s="36" t="s">
        <v>29</v>
      </c>
      <c r="F5" s="45"/>
      <c r="G5" s="45">
        <v>1311</v>
      </c>
      <c r="H5" s="45">
        <v>262.2</v>
      </c>
      <c r="I5" s="45">
        <f t="shared" ref="I5:I6" si="0">SUM(G5+H5)</f>
        <v>1573.2</v>
      </c>
      <c r="J5" s="45"/>
      <c r="K5" s="28"/>
    </row>
    <row r="6" spans="1:11" x14ac:dyDescent="0.25">
      <c r="A6" s="44">
        <v>44750</v>
      </c>
      <c r="B6" s="28" t="s">
        <v>79</v>
      </c>
      <c r="C6" s="28" t="s">
        <v>80</v>
      </c>
      <c r="D6" s="36" t="s">
        <v>81</v>
      </c>
      <c r="E6" s="36" t="s">
        <v>151</v>
      </c>
      <c r="F6" s="45"/>
      <c r="G6" s="45">
        <v>180.4</v>
      </c>
      <c r="H6" s="45">
        <v>36.08</v>
      </c>
      <c r="I6" s="45">
        <f t="shared" si="0"/>
        <v>216.48000000000002</v>
      </c>
      <c r="J6" s="45"/>
      <c r="K6" s="28"/>
    </row>
    <row r="7" spans="1:11" x14ac:dyDescent="0.25">
      <c r="A7" s="44"/>
      <c r="B7" s="28"/>
      <c r="C7" s="28"/>
      <c r="F7" s="45"/>
      <c r="G7" s="49">
        <f>SUM(G5:G6)</f>
        <v>1491.4</v>
      </c>
      <c r="H7" s="49">
        <f>SUM(H5:H6)</f>
        <v>298.27999999999997</v>
      </c>
      <c r="I7" s="50">
        <f>SUM(I5:I6)</f>
        <v>1789.68</v>
      </c>
      <c r="J7" s="45"/>
      <c r="K7" s="28"/>
    </row>
    <row r="8" spans="1:11" x14ac:dyDescent="0.25">
      <c r="A8" s="44"/>
      <c r="B8" s="28"/>
      <c r="C8" s="28"/>
      <c r="F8" s="45"/>
      <c r="G8" s="45"/>
      <c r="H8" s="45"/>
      <c r="I8" s="45"/>
      <c r="J8" s="45"/>
      <c r="K8" s="28"/>
    </row>
    <row r="9" spans="1:11" x14ac:dyDescent="0.25">
      <c r="A9" s="44" t="s">
        <v>94</v>
      </c>
      <c r="B9" s="28"/>
      <c r="C9" s="28"/>
      <c r="F9" s="45"/>
      <c r="G9" s="45"/>
      <c r="H9" s="45"/>
      <c r="I9" s="45"/>
      <c r="J9" s="45"/>
      <c r="K9" s="28"/>
    </row>
    <row r="10" spans="1:11" x14ac:dyDescent="0.25">
      <c r="A10" s="44"/>
      <c r="B10" s="28"/>
      <c r="C10" s="28"/>
      <c r="F10" s="45"/>
      <c r="G10" s="45"/>
      <c r="H10" s="45"/>
      <c r="I10" s="45"/>
      <c r="J10" s="45"/>
      <c r="K10" s="28"/>
    </row>
    <row r="11" spans="1:11" x14ac:dyDescent="0.25">
      <c r="A11" s="44"/>
      <c r="B11" s="28"/>
      <c r="C11" s="28"/>
      <c r="F11" s="45"/>
      <c r="G11" s="45"/>
      <c r="H11" s="45"/>
      <c r="I11" s="45"/>
      <c r="J11" s="45"/>
      <c r="K11" s="28"/>
    </row>
    <row r="12" spans="1:11" x14ac:dyDescent="0.25">
      <c r="A12" s="44"/>
      <c r="B12" s="28"/>
      <c r="C12" s="28"/>
      <c r="F12" s="45"/>
      <c r="G12" s="45"/>
      <c r="H12" s="45"/>
      <c r="I12" s="45"/>
      <c r="J12" s="45"/>
      <c r="K12" s="28"/>
    </row>
    <row r="13" spans="1:11" x14ac:dyDescent="0.25">
      <c r="A13" s="44"/>
      <c r="B13" s="28"/>
      <c r="C13" s="28"/>
      <c r="F13" s="45"/>
      <c r="G13" s="45"/>
      <c r="H13" s="45"/>
      <c r="I13" s="45"/>
      <c r="J13" s="45"/>
      <c r="K13" s="28"/>
    </row>
    <row r="14" spans="1:11" x14ac:dyDescent="0.25">
      <c r="A14" s="44"/>
      <c r="B14" s="28"/>
      <c r="C14" s="28"/>
      <c r="F14" s="45"/>
      <c r="G14" s="45"/>
      <c r="H14" s="45"/>
      <c r="I14" s="45"/>
      <c r="J14" s="45"/>
      <c r="K14" s="28"/>
    </row>
    <row r="15" spans="1:11" x14ac:dyDescent="0.25">
      <c r="A15" s="44"/>
      <c r="B15" s="28"/>
      <c r="C15" s="28"/>
      <c r="F15" s="45"/>
      <c r="G15" s="45"/>
      <c r="H15" s="45"/>
      <c r="I15" s="45"/>
      <c r="J15" s="45"/>
      <c r="K15" s="28"/>
    </row>
    <row r="16" spans="1:11" x14ac:dyDescent="0.25">
      <c r="A16" s="44"/>
      <c r="B16" s="28"/>
      <c r="C16" s="28"/>
      <c r="F16" s="45"/>
      <c r="G16" s="45"/>
      <c r="H16" s="45"/>
      <c r="I16" s="45"/>
      <c r="J16" s="45"/>
      <c r="K16" s="28"/>
    </row>
    <row r="17" spans="1:12" ht="15.75" customHeight="1" x14ac:dyDescent="0.25">
      <c r="A17" s="44"/>
      <c r="B17" s="28"/>
      <c r="C17" s="28"/>
      <c r="F17" s="45"/>
      <c r="G17" s="45"/>
      <c r="H17" s="45"/>
      <c r="I17" s="45"/>
      <c r="J17" s="45"/>
      <c r="K17" s="28"/>
    </row>
    <row r="18" spans="1:12" x14ac:dyDescent="0.25">
      <c r="A18" s="44"/>
      <c r="B18" s="28"/>
      <c r="C18" s="28"/>
      <c r="F18" s="45"/>
      <c r="G18" s="45"/>
      <c r="H18" s="45"/>
      <c r="I18" s="45"/>
      <c r="J18" s="45"/>
      <c r="K18" s="28"/>
    </row>
    <row r="19" spans="1:12" x14ac:dyDescent="0.25">
      <c r="A19" s="44"/>
      <c r="B19" s="28"/>
      <c r="C19" s="28"/>
      <c r="F19" s="45"/>
      <c r="G19" s="45"/>
      <c r="H19" s="45"/>
      <c r="I19" s="45"/>
      <c r="J19" s="45"/>
      <c r="K19" s="28"/>
    </row>
    <row r="20" spans="1:12" x14ac:dyDescent="0.25">
      <c r="A20" s="44"/>
      <c r="B20" s="28"/>
      <c r="C20" s="28"/>
      <c r="F20" s="45"/>
      <c r="G20" s="45"/>
      <c r="H20" s="45"/>
      <c r="I20" s="45"/>
      <c r="J20" s="45"/>
      <c r="K20" s="28"/>
    </row>
    <row r="21" spans="1:12" x14ac:dyDescent="0.25">
      <c r="A21" s="44"/>
      <c r="B21" s="28"/>
      <c r="C21" s="28"/>
      <c r="F21" s="45"/>
      <c r="G21" s="45"/>
      <c r="H21" s="45"/>
      <c r="I21" s="45"/>
      <c r="J21" s="45"/>
      <c r="K21" s="28"/>
    </row>
    <row r="22" spans="1:12" x14ac:dyDescent="0.25">
      <c r="A22" s="44"/>
      <c r="B22" s="28"/>
      <c r="C22" s="28"/>
      <c r="F22" s="45"/>
      <c r="G22" s="45"/>
      <c r="H22" s="45"/>
      <c r="I22" s="45"/>
      <c r="J22" s="45"/>
    </row>
    <row r="23" spans="1:12" x14ac:dyDescent="0.25">
      <c r="A23" s="44"/>
      <c r="B23" s="28"/>
      <c r="C23" s="44"/>
      <c r="F23" s="45"/>
      <c r="G23" s="45"/>
      <c r="H23" s="45"/>
      <c r="I23" s="45"/>
      <c r="J23" s="45"/>
    </row>
    <row r="24" spans="1:12" x14ac:dyDescent="0.25">
      <c r="A24" s="44"/>
      <c r="B24" s="28"/>
      <c r="C24" s="44"/>
      <c r="F24" s="45"/>
      <c r="G24" s="45"/>
      <c r="H24" s="45"/>
      <c r="I24" s="45"/>
      <c r="J24" s="45"/>
    </row>
    <row r="25" spans="1:12" x14ac:dyDescent="0.25">
      <c r="A25" s="46"/>
      <c r="B25" s="28"/>
      <c r="C25" s="44"/>
      <c r="F25" s="45"/>
      <c r="G25" s="45"/>
      <c r="H25" s="45"/>
      <c r="I25" s="45"/>
      <c r="J25" s="45"/>
      <c r="K25" s="28"/>
    </row>
    <row r="26" spans="1:12" x14ac:dyDescent="0.25">
      <c r="A26" s="46"/>
      <c r="B26" s="28"/>
      <c r="C26" s="46"/>
      <c r="G26" s="45"/>
      <c r="H26" s="45"/>
      <c r="I26" s="45"/>
      <c r="J26" s="45"/>
    </row>
    <row r="27" spans="1:12" x14ac:dyDescent="0.25">
      <c r="A27" s="46"/>
      <c r="B27" s="28"/>
      <c r="C27" s="28"/>
      <c r="F27" s="45"/>
      <c r="G27" s="45"/>
      <c r="H27" s="45"/>
      <c r="I27" s="45"/>
      <c r="J27" s="45"/>
      <c r="K27" s="28"/>
      <c r="L27" s="45"/>
    </row>
    <row r="28" spans="1:12" x14ac:dyDescent="0.25">
      <c r="A28" s="44"/>
      <c r="B28" s="28"/>
      <c r="C28" s="28"/>
      <c r="F28" s="45"/>
      <c r="G28" s="45"/>
      <c r="H28" s="45"/>
      <c r="I28" s="45"/>
      <c r="J28" s="47"/>
      <c r="K28" s="28"/>
      <c r="L28" s="45"/>
    </row>
    <row r="29" spans="1:12" x14ac:dyDescent="0.25">
      <c r="A29" s="44"/>
      <c r="B29" s="28"/>
      <c r="C29" s="28"/>
      <c r="F29" s="45"/>
      <c r="G29" s="47"/>
      <c r="H29" s="45"/>
      <c r="I29" s="47"/>
      <c r="J29" s="45"/>
      <c r="K29" s="28"/>
    </row>
    <row r="30" spans="1:12" x14ac:dyDescent="0.25">
      <c r="A30" s="46"/>
      <c r="B30" s="28"/>
      <c r="C30" s="28"/>
      <c r="F30" s="45"/>
      <c r="G30" s="45"/>
      <c r="H30" s="45"/>
      <c r="I30" s="45"/>
      <c r="J30" s="47"/>
      <c r="K30" s="28"/>
    </row>
    <row r="31" spans="1:12" x14ac:dyDescent="0.25">
      <c r="A31" s="46"/>
      <c r="B31" s="28"/>
      <c r="C31" s="28"/>
      <c r="F31" s="45"/>
      <c r="G31" s="45"/>
      <c r="H31" s="45"/>
      <c r="I31" s="45"/>
      <c r="J31" s="48"/>
      <c r="K31" s="28"/>
    </row>
    <row r="32" spans="1:12" x14ac:dyDescent="0.25">
      <c r="B32" s="28"/>
      <c r="C32" s="28"/>
      <c r="F32" s="45"/>
      <c r="G32" s="45"/>
      <c r="H32" s="45"/>
      <c r="I32" s="45"/>
      <c r="J32" s="45"/>
      <c r="K32" s="28"/>
    </row>
    <row r="33" spans="2:11" x14ac:dyDescent="0.25">
      <c r="B33" s="28"/>
      <c r="C33" s="28"/>
      <c r="F33" s="45"/>
      <c r="G33" s="45"/>
      <c r="H33" s="45"/>
      <c r="I33" s="45"/>
      <c r="J33" s="45"/>
      <c r="K33" s="28"/>
    </row>
    <row r="34" spans="2:11" x14ac:dyDescent="0.25">
      <c r="B34" s="28"/>
      <c r="C34" s="28"/>
      <c r="F34" s="45"/>
      <c r="G34" s="45"/>
      <c r="H34" s="45"/>
      <c r="I34" s="45"/>
      <c r="J34" s="45"/>
      <c r="K34" s="28"/>
    </row>
    <row r="35" spans="2:11" x14ac:dyDescent="0.25">
      <c r="B35" s="28"/>
      <c r="C35" s="28"/>
      <c r="F35" s="45"/>
      <c r="G35" s="45"/>
      <c r="H35" s="45"/>
      <c r="I35" s="45"/>
      <c r="J35" s="45"/>
      <c r="K35" s="28"/>
    </row>
    <row r="36" spans="2:11" x14ac:dyDescent="0.25">
      <c r="B36" s="28"/>
      <c r="C36" s="28"/>
      <c r="F36" s="45"/>
      <c r="G36" s="45"/>
      <c r="H36" s="45"/>
      <c r="I36" s="45"/>
      <c r="J36" s="45"/>
      <c r="K36" s="28"/>
    </row>
    <row r="37" spans="2:11" x14ac:dyDescent="0.25">
      <c r="B37" s="28"/>
      <c r="C37" s="28"/>
      <c r="F37" s="45"/>
      <c r="G37" s="45"/>
      <c r="H37" s="45"/>
      <c r="I37" s="45"/>
      <c r="J37" s="45"/>
      <c r="K37" s="28"/>
    </row>
    <row r="38" spans="2:11" x14ac:dyDescent="0.25">
      <c r="B38" s="28"/>
      <c r="C38" s="28"/>
      <c r="F38" s="45"/>
      <c r="G38" s="45"/>
      <c r="H38" s="45"/>
      <c r="I38" s="45"/>
      <c r="J38" s="45"/>
      <c r="K38" s="28"/>
    </row>
    <row r="39" spans="2:11" x14ac:dyDescent="0.25">
      <c r="B39" s="28"/>
      <c r="C39" s="28"/>
      <c r="F39" s="45"/>
      <c r="G39" s="45"/>
      <c r="H39" s="45"/>
      <c r="I39" s="45"/>
      <c r="J39" s="45"/>
      <c r="K39" s="28"/>
    </row>
    <row r="40" spans="2:11" x14ac:dyDescent="0.25">
      <c r="B40" s="28"/>
      <c r="C40" s="28"/>
      <c r="F40" s="45"/>
      <c r="G40" s="45"/>
      <c r="H40" s="45"/>
      <c r="I40" s="45"/>
      <c r="J40" s="45"/>
      <c r="K40" s="28"/>
    </row>
    <row r="41" spans="2:11" x14ac:dyDescent="0.25">
      <c r="B41" s="28"/>
      <c r="C41" s="28"/>
      <c r="F41" s="45"/>
      <c r="G41" s="45"/>
      <c r="H41" s="45"/>
      <c r="I41" s="45"/>
      <c r="J41" s="45"/>
      <c r="K41" s="28"/>
    </row>
    <row r="42" spans="2:11" x14ac:dyDescent="0.25">
      <c r="B42" s="28"/>
      <c r="C42" s="28"/>
      <c r="F42" s="45"/>
      <c r="G42" s="45"/>
      <c r="H42" s="45"/>
      <c r="I42" s="45"/>
      <c r="J42" s="45"/>
    </row>
    <row r="43" spans="2:11" x14ac:dyDescent="0.25">
      <c r="B43" s="28"/>
      <c r="C43" s="28"/>
      <c r="F43" s="45"/>
      <c r="G43" s="45"/>
      <c r="H43" s="45"/>
      <c r="I43" s="45"/>
      <c r="J43" s="45"/>
    </row>
    <row r="44" spans="2:11" x14ac:dyDescent="0.25">
      <c r="B44" s="28"/>
      <c r="C44" s="28"/>
      <c r="F44" s="45"/>
      <c r="G44" s="45"/>
      <c r="H44" s="45"/>
      <c r="I44" s="45"/>
      <c r="J44" s="45"/>
    </row>
    <row r="45" spans="2:11" x14ac:dyDescent="0.25">
      <c r="B45" s="28"/>
      <c r="F45" s="45"/>
      <c r="G45" s="45"/>
      <c r="H45" s="45"/>
      <c r="I45" s="45"/>
      <c r="J45" s="45"/>
    </row>
    <row r="46" spans="2:11" x14ac:dyDescent="0.25">
      <c r="B46" s="28"/>
      <c r="F46" s="45"/>
      <c r="G46" s="45"/>
      <c r="H46" s="45"/>
      <c r="I46" s="45"/>
      <c r="J46" s="45"/>
    </row>
    <row r="47" spans="2:11" x14ac:dyDescent="0.25">
      <c r="B47" s="28"/>
      <c r="F47" s="45"/>
      <c r="G47" s="45"/>
      <c r="H47" s="45"/>
      <c r="I47" s="45"/>
      <c r="J47" s="45"/>
    </row>
    <row r="48" spans="2:11" x14ac:dyDescent="0.25">
      <c r="B48" s="28"/>
      <c r="F48" s="45"/>
      <c r="G48" s="45"/>
      <c r="H48" s="45"/>
      <c r="I48" s="45"/>
      <c r="J48" s="45"/>
    </row>
    <row r="49" spans="2:10" x14ac:dyDescent="0.25">
      <c r="B49" s="28"/>
      <c r="F49" s="45"/>
      <c r="G49" s="45"/>
      <c r="H49" s="45"/>
      <c r="I49" s="45"/>
      <c r="J49" s="45"/>
    </row>
    <row r="50" spans="2:10" x14ac:dyDescent="0.25">
      <c r="B50" s="28"/>
      <c r="F50" s="45"/>
      <c r="G50" s="45"/>
      <c r="H50" s="45"/>
      <c r="I50" s="45"/>
      <c r="J50" s="45"/>
    </row>
    <row r="51" spans="2:10" x14ac:dyDescent="0.25">
      <c r="B51" s="28"/>
      <c r="F51" s="45"/>
      <c r="G51" s="45"/>
      <c r="H51" s="45"/>
      <c r="I51" s="45"/>
      <c r="J51" s="45"/>
    </row>
    <row r="52" spans="2:10" x14ac:dyDescent="0.25">
      <c r="B52" s="28"/>
      <c r="F52" s="45"/>
      <c r="G52" s="45"/>
      <c r="H52" s="45"/>
      <c r="I52" s="45"/>
      <c r="J52" s="45"/>
    </row>
    <row r="53" spans="2:10" x14ac:dyDescent="0.25">
      <c r="B53" s="28"/>
      <c r="F53" s="45"/>
      <c r="G53" s="45"/>
      <c r="H53" s="45"/>
      <c r="I53" s="45"/>
      <c r="J53" s="45"/>
    </row>
    <row r="54" spans="2:10" x14ac:dyDescent="0.25">
      <c r="B54" s="28"/>
      <c r="F54" s="45"/>
      <c r="G54" s="45"/>
      <c r="H54" s="45"/>
      <c r="I54" s="45"/>
      <c r="J54" s="45"/>
    </row>
    <row r="55" spans="2:10" x14ac:dyDescent="0.25">
      <c r="B55" s="28"/>
      <c r="F55" s="45"/>
      <c r="G55" s="45"/>
      <c r="H55" s="45"/>
      <c r="I55" s="45"/>
      <c r="J55" s="45"/>
    </row>
    <row r="56" spans="2:10" x14ac:dyDescent="0.25">
      <c r="B56" s="28"/>
      <c r="F56" s="45"/>
      <c r="G56" s="45"/>
      <c r="H56" s="45"/>
      <c r="I56" s="45"/>
      <c r="J56" s="45"/>
    </row>
    <row r="57" spans="2:10" x14ac:dyDescent="0.25">
      <c r="B57" s="28"/>
      <c r="F57" s="45"/>
      <c r="G57" s="45"/>
      <c r="H57" s="45"/>
      <c r="I57" s="45"/>
      <c r="J57" s="45"/>
    </row>
    <row r="58" spans="2:10" x14ac:dyDescent="0.25">
      <c r="B58" s="28"/>
      <c r="F58" s="45"/>
      <c r="G58" s="45"/>
      <c r="H58" s="45"/>
      <c r="I58" s="45"/>
      <c r="J58" s="45"/>
    </row>
    <row r="59" spans="2:10" x14ac:dyDescent="0.25">
      <c r="B59" s="28"/>
      <c r="F59" s="45"/>
      <c r="G59" s="45"/>
      <c r="H59" s="45"/>
      <c r="I59" s="45"/>
      <c r="J59" s="45"/>
    </row>
    <row r="60" spans="2:10" x14ac:dyDescent="0.25">
      <c r="B60" s="28"/>
      <c r="F60" s="45"/>
      <c r="G60" s="45"/>
      <c r="H60" s="45"/>
      <c r="I60" s="45"/>
      <c r="J60" s="45"/>
    </row>
    <row r="61" spans="2:10" x14ac:dyDescent="0.25">
      <c r="B61" s="28"/>
      <c r="F61" s="45"/>
      <c r="G61" s="45"/>
      <c r="H61" s="45"/>
      <c r="I61" s="45"/>
      <c r="J61" s="45"/>
    </row>
    <row r="62" spans="2:10" x14ac:dyDescent="0.25">
      <c r="B62" s="28"/>
      <c r="F62" s="45"/>
      <c r="G62" s="45"/>
      <c r="H62" s="45"/>
      <c r="I62" s="45"/>
      <c r="J62" s="45"/>
    </row>
    <row r="63" spans="2:10" x14ac:dyDescent="0.25">
      <c r="B63" s="28"/>
      <c r="F63" s="45"/>
      <c r="G63" s="45"/>
      <c r="H63" s="45"/>
      <c r="I63" s="45"/>
      <c r="J63" s="45"/>
    </row>
    <row r="64" spans="2:10" x14ac:dyDescent="0.25">
      <c r="B64" s="28"/>
      <c r="F64" s="45"/>
      <c r="G64" s="45"/>
      <c r="H64" s="45"/>
      <c r="I64" s="45"/>
      <c r="J64" s="45"/>
    </row>
    <row r="65" spans="2:10" x14ac:dyDescent="0.25">
      <c r="B65" s="28"/>
      <c r="F65" s="45"/>
      <c r="G65" s="45"/>
      <c r="H65" s="45"/>
      <c r="I65" s="45"/>
      <c r="J65" s="45"/>
    </row>
    <row r="66" spans="2:10" x14ac:dyDescent="0.25">
      <c r="B66" s="28"/>
      <c r="F66" s="45"/>
      <c r="G66" s="45"/>
      <c r="H66" s="45"/>
      <c r="I66" s="45"/>
      <c r="J66" s="45"/>
    </row>
    <row r="67" spans="2:10" x14ac:dyDescent="0.25">
      <c r="B67" s="28"/>
      <c r="F67" s="45"/>
      <c r="G67" s="45"/>
      <c r="H67" s="45"/>
      <c r="I67" s="45"/>
      <c r="J67" s="45"/>
    </row>
    <row r="68" spans="2:10" x14ac:dyDescent="0.25">
      <c r="B68" s="28"/>
      <c r="F68" s="45"/>
      <c r="G68" s="45"/>
      <c r="H68" s="45"/>
      <c r="I68" s="45"/>
      <c r="J68" s="45"/>
    </row>
    <row r="69" spans="2:10" x14ac:dyDescent="0.25">
      <c r="B69" s="28"/>
      <c r="F69" s="45"/>
      <c r="G69" s="45"/>
      <c r="H69" s="45"/>
      <c r="I69" s="45"/>
      <c r="J69" s="45"/>
    </row>
    <row r="70" spans="2:10" x14ac:dyDescent="0.25">
      <c r="B70" s="28"/>
      <c r="F70" s="45"/>
      <c r="G70" s="45"/>
      <c r="H70" s="45"/>
      <c r="I70" s="45"/>
      <c r="J70" s="45"/>
    </row>
    <row r="71" spans="2:10" x14ac:dyDescent="0.25">
      <c r="B71" s="28"/>
      <c r="F71" s="45"/>
      <c r="G71" s="45"/>
      <c r="H71" s="45"/>
      <c r="I71" s="45"/>
      <c r="J71" s="45"/>
    </row>
    <row r="72" spans="2:10" x14ac:dyDescent="0.25">
      <c r="B72" s="28"/>
      <c r="F72" s="45"/>
      <c r="G72" s="45"/>
      <c r="H72" s="45"/>
      <c r="I72" s="45"/>
      <c r="J72" s="45"/>
    </row>
    <row r="73" spans="2:10" x14ac:dyDescent="0.25">
      <c r="B73" s="28"/>
      <c r="F73" s="45"/>
      <c r="G73" s="45"/>
      <c r="H73" s="45"/>
      <c r="I73" s="45"/>
      <c r="J73" s="45"/>
    </row>
    <row r="74" spans="2:10" x14ac:dyDescent="0.25">
      <c r="B74" s="28"/>
      <c r="F74" s="45"/>
      <c r="G74" s="45"/>
      <c r="H74" s="45"/>
      <c r="I74" s="45"/>
      <c r="J74" s="45"/>
    </row>
    <row r="75" spans="2:10" x14ac:dyDescent="0.25">
      <c r="B75" s="28"/>
      <c r="F75" s="45"/>
      <c r="G75" s="45"/>
      <c r="H75" s="45"/>
      <c r="I75" s="45"/>
      <c r="J75" s="45"/>
    </row>
    <row r="76" spans="2:10" x14ac:dyDescent="0.25">
      <c r="B76" s="28"/>
      <c r="F76" s="45"/>
      <c r="G76" s="45"/>
      <c r="H76" s="45"/>
      <c r="I76" s="45"/>
      <c r="J76" s="45"/>
    </row>
    <row r="77" spans="2:10" x14ac:dyDescent="0.25">
      <c r="B77" s="28"/>
      <c r="F77" s="45"/>
      <c r="G77" s="45"/>
      <c r="H77" s="45"/>
      <c r="I77" s="45"/>
      <c r="J77" s="45"/>
    </row>
    <row r="78" spans="2:10" x14ac:dyDescent="0.25">
      <c r="F78" s="45"/>
      <c r="G78" s="45"/>
      <c r="H78" s="45"/>
      <c r="I78" s="45"/>
      <c r="J78" s="45"/>
    </row>
    <row r="79" spans="2:10" x14ac:dyDescent="0.25">
      <c r="F79" s="45"/>
      <c r="G79" s="45"/>
      <c r="H79" s="45"/>
      <c r="I79" s="45"/>
      <c r="J79" s="45"/>
    </row>
    <row r="80" spans="2:10" x14ac:dyDescent="0.25">
      <c r="F80" s="45"/>
      <c r="G80" s="45"/>
      <c r="H80" s="45"/>
      <c r="I80" s="45"/>
      <c r="J80" s="45"/>
    </row>
    <row r="81" spans="6:10" x14ac:dyDescent="0.25">
      <c r="F81" s="45"/>
      <c r="G81" s="45"/>
      <c r="H81" s="45"/>
      <c r="I81" s="45"/>
      <c r="J81" s="45"/>
    </row>
    <row r="82" spans="6:10" x14ac:dyDescent="0.25">
      <c r="F82" s="45"/>
      <c r="G82" s="45"/>
      <c r="H82" s="45"/>
      <c r="I82" s="45"/>
      <c r="J82" s="45"/>
    </row>
    <row r="83" spans="6:10" x14ac:dyDescent="0.25">
      <c r="F83" s="45"/>
      <c r="G83" s="45"/>
      <c r="H83" s="45"/>
      <c r="I83" s="45"/>
      <c r="J83" s="45"/>
    </row>
    <row r="84" spans="6:10" x14ac:dyDescent="0.25">
      <c r="F84" s="45"/>
      <c r="G84" s="45"/>
      <c r="H84" s="45"/>
      <c r="I84" s="45"/>
      <c r="J84" s="45"/>
    </row>
    <row r="85" spans="6:10" x14ac:dyDescent="0.25">
      <c r="F85" s="45"/>
      <c r="G85" s="45"/>
      <c r="H85" s="45"/>
      <c r="I85" s="45"/>
      <c r="J85" s="45"/>
    </row>
    <row r="86" spans="6:10" x14ac:dyDescent="0.25">
      <c r="F86" s="45"/>
      <c r="G86" s="45"/>
      <c r="H86" s="45"/>
      <c r="I86" s="45"/>
      <c r="J86" s="45"/>
    </row>
    <row r="87" spans="6:10" x14ac:dyDescent="0.25">
      <c r="F87" s="45"/>
      <c r="G87" s="45"/>
      <c r="H87" s="45"/>
      <c r="I87" s="45"/>
      <c r="J87" s="45"/>
    </row>
    <row r="88" spans="6:10" x14ac:dyDescent="0.25">
      <c r="F88" s="45"/>
      <c r="G88" s="45"/>
      <c r="H88" s="45"/>
      <c r="I88" s="45"/>
      <c r="J88" s="45"/>
    </row>
    <row r="89" spans="6:10" x14ac:dyDescent="0.25">
      <c r="F89" s="45"/>
      <c r="G89" s="45"/>
      <c r="H89" s="45"/>
      <c r="I89" s="45"/>
      <c r="J89" s="45"/>
    </row>
    <row r="90" spans="6:10" x14ac:dyDescent="0.25">
      <c r="F90" s="45"/>
      <c r="G90" s="45"/>
      <c r="H90" s="45"/>
      <c r="I90" s="45"/>
      <c r="J90" s="45"/>
    </row>
    <row r="91" spans="6:10" x14ac:dyDescent="0.25">
      <c r="F91" s="45"/>
      <c r="G91" s="45"/>
      <c r="H91" s="45"/>
      <c r="I91" s="45"/>
      <c r="J91" s="45"/>
    </row>
    <row r="92" spans="6:10" x14ac:dyDescent="0.25">
      <c r="F92" s="45"/>
      <c r="G92" s="45"/>
      <c r="H92" s="45"/>
      <c r="I92" s="45"/>
      <c r="J92" s="45"/>
    </row>
    <row r="93" spans="6:10" x14ac:dyDescent="0.25">
      <c r="F93" s="45"/>
      <c r="G93" s="45"/>
      <c r="H93" s="45"/>
      <c r="I93" s="45"/>
      <c r="J93" s="45"/>
    </row>
    <row r="94" spans="6:10" x14ac:dyDescent="0.25">
      <c r="F94" s="45"/>
      <c r="G94" s="45"/>
      <c r="H94" s="45"/>
      <c r="I94" s="45"/>
      <c r="J94" s="45"/>
    </row>
    <row r="95" spans="6:10" x14ac:dyDescent="0.25">
      <c r="F95" s="45"/>
      <c r="G95" s="45"/>
      <c r="H95" s="45"/>
      <c r="I95" s="45"/>
      <c r="J95" s="45"/>
    </row>
    <row r="96" spans="6:10" x14ac:dyDescent="0.25">
      <c r="F96" s="45"/>
      <c r="G96" s="45"/>
      <c r="H96" s="45"/>
      <c r="I96" s="45"/>
      <c r="J96" s="45"/>
    </row>
    <row r="97" spans="6:10" x14ac:dyDescent="0.25">
      <c r="F97" s="45"/>
      <c r="G97" s="45"/>
      <c r="H97" s="45"/>
      <c r="I97" s="45"/>
      <c r="J97" s="45"/>
    </row>
    <row r="98" spans="6:10" x14ac:dyDescent="0.25">
      <c r="F98" s="45"/>
      <c r="G98" s="45"/>
      <c r="H98" s="45"/>
      <c r="I98" s="45"/>
      <c r="J98" s="45"/>
    </row>
    <row r="99" spans="6:10" x14ac:dyDescent="0.25">
      <c r="F99" s="45"/>
      <c r="G99" s="45"/>
      <c r="H99" s="45"/>
      <c r="I99" s="45"/>
      <c r="J99" s="45"/>
    </row>
    <row r="100" spans="6:10" x14ac:dyDescent="0.25">
      <c r="F100" s="45"/>
      <c r="G100" s="45"/>
      <c r="H100" s="45"/>
      <c r="I100" s="45"/>
      <c r="J100" s="45"/>
    </row>
    <row r="101" spans="6:10" x14ac:dyDescent="0.25">
      <c r="F101" s="45"/>
      <c r="G101" s="45"/>
      <c r="H101" s="45"/>
      <c r="I101" s="45"/>
      <c r="J101" s="45"/>
    </row>
    <row r="102" spans="6:10" x14ac:dyDescent="0.25">
      <c r="F102" s="45"/>
      <c r="G102" s="45"/>
      <c r="H102" s="45"/>
      <c r="I102" s="45"/>
      <c r="J102" s="45"/>
    </row>
    <row r="103" spans="6:10" x14ac:dyDescent="0.25">
      <c r="F103" s="45"/>
      <c r="G103" s="45"/>
      <c r="H103" s="45"/>
      <c r="I103" s="45"/>
      <c r="J103" s="45"/>
    </row>
    <row r="104" spans="6:10" x14ac:dyDescent="0.25">
      <c r="F104" s="45"/>
      <c r="G104" s="45"/>
      <c r="H104" s="45"/>
      <c r="I104" s="45"/>
      <c r="J104" s="45"/>
    </row>
    <row r="105" spans="6:10" x14ac:dyDescent="0.25">
      <c r="F105" s="45"/>
      <c r="G105" s="45"/>
      <c r="H105" s="45"/>
      <c r="I105" s="45"/>
      <c r="J105" s="45"/>
    </row>
    <row r="106" spans="6:10" x14ac:dyDescent="0.25">
      <c r="F106" s="45"/>
      <c r="G106" s="45"/>
      <c r="H106" s="45"/>
      <c r="I106" s="45"/>
      <c r="J106" s="45"/>
    </row>
    <row r="107" spans="6:10" x14ac:dyDescent="0.25">
      <c r="F107" s="45"/>
      <c r="G107" s="45"/>
      <c r="H107" s="45"/>
      <c r="I107" s="45"/>
      <c r="J107" s="45"/>
    </row>
    <row r="108" spans="6:10" x14ac:dyDescent="0.25">
      <c r="F108" s="45"/>
      <c r="G108" s="45"/>
      <c r="H108" s="45"/>
      <c r="I108" s="45"/>
      <c r="J108" s="45"/>
    </row>
    <row r="109" spans="6:10" x14ac:dyDescent="0.25">
      <c r="F109" s="45"/>
      <c r="G109" s="45"/>
      <c r="H109" s="45"/>
      <c r="I109" s="45"/>
      <c r="J109" s="45"/>
    </row>
    <row r="110" spans="6:10" x14ac:dyDescent="0.25">
      <c r="F110" s="45"/>
      <c r="G110" s="45"/>
      <c r="H110" s="45"/>
      <c r="I110" s="45"/>
      <c r="J110" s="45"/>
    </row>
    <row r="111" spans="6:10" x14ac:dyDescent="0.25">
      <c r="F111" s="45"/>
      <c r="G111" s="45"/>
      <c r="H111" s="45"/>
      <c r="I111" s="45"/>
      <c r="J111" s="45"/>
    </row>
    <row r="112" spans="6:10" x14ac:dyDescent="0.25">
      <c r="F112" s="45"/>
      <c r="G112" s="45"/>
      <c r="H112" s="45"/>
      <c r="I112" s="45"/>
      <c r="J112" s="45"/>
    </row>
    <row r="113" spans="6:10" x14ac:dyDescent="0.25">
      <c r="F113" s="45"/>
      <c r="G113" s="45"/>
      <c r="H113" s="45"/>
      <c r="I113" s="45"/>
      <c r="J113" s="45"/>
    </row>
    <row r="114" spans="6:10" x14ac:dyDescent="0.25">
      <c r="F114" s="45"/>
      <c r="G114" s="45"/>
      <c r="H114" s="45"/>
      <c r="I114" s="45"/>
      <c r="J114" s="45"/>
    </row>
    <row r="115" spans="6:10" x14ac:dyDescent="0.25">
      <c r="F115" s="45"/>
      <c r="G115" s="45"/>
      <c r="H115" s="45"/>
      <c r="I115" s="45"/>
      <c r="J115" s="45"/>
    </row>
    <row r="116" spans="6:10" x14ac:dyDescent="0.25">
      <c r="F116" s="45"/>
      <c r="G116" s="45"/>
      <c r="H116" s="45"/>
      <c r="I116" s="45"/>
      <c r="J116" s="45"/>
    </row>
    <row r="117" spans="6:10" x14ac:dyDescent="0.25">
      <c r="F117" s="45"/>
      <c r="G117" s="45"/>
      <c r="H117" s="45"/>
      <c r="I117" s="45"/>
      <c r="J117" s="45"/>
    </row>
    <row r="118" spans="6:10" x14ac:dyDescent="0.25">
      <c r="F118" s="45"/>
      <c r="G118" s="45"/>
      <c r="H118" s="45"/>
      <c r="I118" s="45"/>
      <c r="J118" s="45"/>
    </row>
    <row r="119" spans="6:10" x14ac:dyDescent="0.25">
      <c r="F119" s="45"/>
      <c r="G119" s="45"/>
      <c r="H119" s="45"/>
      <c r="I119" s="45"/>
      <c r="J119" s="45"/>
    </row>
    <row r="120" spans="6:10" x14ac:dyDescent="0.25">
      <c r="F120" s="45"/>
      <c r="G120" s="45"/>
      <c r="H120" s="45"/>
      <c r="I120" s="45"/>
      <c r="J120" s="45"/>
    </row>
    <row r="121" spans="6:10" x14ac:dyDescent="0.25">
      <c r="F121" s="45"/>
      <c r="G121" s="45"/>
      <c r="H121" s="45"/>
      <c r="I121" s="45"/>
      <c r="J121" s="45"/>
    </row>
    <row r="122" spans="6:10" x14ac:dyDescent="0.25">
      <c r="F122" s="45"/>
      <c r="G122" s="45"/>
      <c r="H122" s="45"/>
      <c r="I122" s="45"/>
      <c r="J122" s="45"/>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7670-7625-491C-A44F-85650A977FFC}">
  <dimension ref="A1:I34"/>
  <sheetViews>
    <sheetView workbookViewId="0"/>
  </sheetViews>
  <sheetFormatPr defaultRowHeight="15" x14ac:dyDescent="0.25"/>
  <sheetData>
    <row r="1" spans="1:9" ht="21" x14ac:dyDescent="0.35">
      <c r="A1" s="97" t="s">
        <v>49</v>
      </c>
    </row>
    <row r="3" spans="1:9" ht="15" customHeight="1" x14ac:dyDescent="0.25">
      <c r="A3" s="135" t="s">
        <v>178</v>
      </c>
      <c r="B3" s="135"/>
      <c r="C3" s="135"/>
      <c r="D3" s="135"/>
      <c r="E3" s="135"/>
      <c r="F3" s="135"/>
      <c r="G3" s="135"/>
      <c r="H3" s="135"/>
      <c r="I3" s="135"/>
    </row>
    <row r="4" spans="1:9" ht="15" customHeight="1" x14ac:dyDescent="0.25">
      <c r="A4" s="135"/>
      <c r="B4" s="135"/>
      <c r="C4" s="135"/>
      <c r="D4" s="135"/>
      <c r="E4" s="135"/>
      <c r="F4" s="135"/>
      <c r="G4" s="135"/>
      <c r="H4" s="135"/>
      <c r="I4" s="135"/>
    </row>
    <row r="5" spans="1:9" ht="15" customHeight="1" x14ac:dyDescent="0.25">
      <c r="A5" s="135"/>
      <c r="B5" s="135"/>
      <c r="C5" s="135"/>
      <c r="D5" s="135"/>
      <c r="E5" s="135"/>
      <c r="F5" s="135"/>
      <c r="G5" s="135"/>
      <c r="H5" s="135"/>
      <c r="I5" s="135"/>
    </row>
    <row r="6" spans="1:9" ht="15" customHeight="1" x14ac:dyDescent="0.25">
      <c r="A6" s="135"/>
      <c r="B6" s="135"/>
      <c r="C6" s="135"/>
      <c r="D6" s="135"/>
      <c r="E6" s="135"/>
      <c r="F6" s="135"/>
      <c r="G6" s="135"/>
      <c r="H6" s="135"/>
      <c r="I6" s="135"/>
    </row>
    <row r="7" spans="1:9" ht="15" customHeight="1" x14ac:dyDescent="0.25">
      <c r="A7" s="135"/>
      <c r="B7" s="135"/>
      <c r="C7" s="135"/>
      <c r="D7" s="135"/>
      <c r="E7" s="135"/>
      <c r="F7" s="135"/>
      <c r="G7" s="135"/>
      <c r="H7" s="135"/>
      <c r="I7" s="135"/>
    </row>
    <row r="8" spans="1:9" ht="15" customHeight="1" x14ac:dyDescent="0.25">
      <c r="A8" s="135"/>
      <c r="B8" s="135"/>
      <c r="C8" s="135"/>
      <c r="D8" s="135"/>
      <c r="E8" s="135"/>
      <c r="F8" s="135"/>
      <c r="G8" s="135"/>
      <c r="H8" s="135"/>
      <c r="I8" s="135"/>
    </row>
    <row r="9" spans="1:9" ht="15" customHeight="1" x14ac:dyDescent="0.25">
      <c r="A9" s="135"/>
      <c r="B9" s="135"/>
      <c r="C9" s="135"/>
      <c r="D9" s="135"/>
      <c r="E9" s="135"/>
      <c r="F9" s="135"/>
      <c r="G9" s="135"/>
      <c r="H9" s="135"/>
      <c r="I9" s="135"/>
    </row>
    <row r="10" spans="1:9" ht="15" customHeight="1" x14ac:dyDescent="0.25">
      <c r="A10" s="135"/>
      <c r="B10" s="135"/>
      <c r="C10" s="135"/>
      <c r="D10" s="135"/>
      <c r="E10" s="135"/>
      <c r="F10" s="135"/>
      <c r="G10" s="135"/>
      <c r="H10" s="135"/>
      <c r="I10" s="135"/>
    </row>
    <row r="11" spans="1:9" ht="15" customHeight="1" x14ac:dyDescent="0.25">
      <c r="A11" s="135"/>
      <c r="B11" s="135"/>
      <c r="C11" s="135"/>
      <c r="D11" s="135"/>
      <c r="E11" s="135"/>
      <c r="F11" s="135"/>
      <c r="G11" s="135"/>
      <c r="H11" s="135"/>
      <c r="I11" s="135"/>
    </row>
    <row r="12" spans="1:9" ht="15" customHeight="1" x14ac:dyDescent="0.25">
      <c r="A12" s="135"/>
      <c r="B12" s="135"/>
      <c r="C12" s="135"/>
      <c r="D12" s="135"/>
      <c r="E12" s="135"/>
      <c r="F12" s="135"/>
      <c r="G12" s="135"/>
      <c r="H12" s="135"/>
      <c r="I12" s="135"/>
    </row>
    <row r="13" spans="1:9" ht="2.25" customHeight="1" x14ac:dyDescent="0.25">
      <c r="A13" s="135"/>
      <c r="B13" s="135"/>
      <c r="C13" s="135"/>
      <c r="D13" s="135"/>
      <c r="E13" s="135"/>
      <c r="F13" s="135"/>
      <c r="G13" s="135"/>
      <c r="H13" s="135"/>
      <c r="I13" s="135"/>
    </row>
    <row r="14" spans="1:9" ht="15" hidden="1" customHeight="1" x14ac:dyDescent="0.25">
      <c r="A14" s="135"/>
      <c r="B14" s="135"/>
      <c r="C14" s="135"/>
      <c r="D14" s="135"/>
      <c r="E14" s="135"/>
      <c r="F14" s="135"/>
      <c r="G14" s="135"/>
      <c r="H14" s="135"/>
      <c r="I14" s="135"/>
    </row>
    <row r="15" spans="1:9" ht="15" hidden="1" customHeight="1" x14ac:dyDescent="0.25">
      <c r="A15" s="135"/>
      <c r="B15" s="135"/>
      <c r="C15" s="135"/>
      <c r="D15" s="135"/>
      <c r="E15" s="135"/>
      <c r="F15" s="135"/>
      <c r="G15" s="135"/>
      <c r="H15" s="135"/>
      <c r="I15" s="135"/>
    </row>
    <row r="16" spans="1:9" ht="3.75" hidden="1" customHeight="1" x14ac:dyDescent="0.25">
      <c r="A16" s="135"/>
      <c r="B16" s="135"/>
      <c r="C16" s="135"/>
      <c r="D16" s="135"/>
      <c r="E16" s="135"/>
      <c r="F16" s="135"/>
      <c r="G16" s="135"/>
      <c r="H16" s="135"/>
      <c r="I16" s="135"/>
    </row>
    <row r="17" spans="1:9" hidden="1" x14ac:dyDescent="0.25">
      <c r="A17" s="135"/>
      <c r="B17" s="135"/>
      <c r="C17" s="135"/>
      <c r="D17" s="135"/>
      <c r="E17" s="135"/>
      <c r="F17" s="135"/>
      <c r="G17" s="135"/>
      <c r="H17" s="135"/>
      <c r="I17" s="135"/>
    </row>
    <row r="18" spans="1:9" hidden="1" x14ac:dyDescent="0.25">
      <c r="A18" s="135"/>
      <c r="B18" s="135"/>
      <c r="C18" s="135"/>
      <c r="D18" s="135"/>
      <c r="E18" s="135"/>
      <c r="F18" s="135"/>
      <c r="G18" s="135"/>
      <c r="H18" s="135"/>
      <c r="I18" s="135"/>
    </row>
    <row r="19" spans="1:9" hidden="1" x14ac:dyDescent="0.25">
      <c r="A19" s="135"/>
      <c r="B19" s="135"/>
      <c r="C19" s="135"/>
      <c r="D19" s="135"/>
      <c r="E19" s="135"/>
      <c r="F19" s="135"/>
      <c r="G19" s="135"/>
      <c r="H19" s="135"/>
      <c r="I19" s="135"/>
    </row>
    <row r="20" spans="1:9" x14ac:dyDescent="0.25">
      <c r="A20" s="135" t="s">
        <v>179</v>
      </c>
      <c r="B20" s="135"/>
      <c r="C20" s="135"/>
      <c r="D20" s="135"/>
      <c r="E20" s="135"/>
      <c r="F20" s="135"/>
      <c r="G20" s="135"/>
      <c r="H20" s="135"/>
      <c r="I20" s="135"/>
    </row>
    <row r="21" spans="1:9" x14ac:dyDescent="0.25">
      <c r="A21" s="135"/>
      <c r="B21" s="135"/>
      <c r="C21" s="135"/>
      <c r="D21" s="135"/>
      <c r="E21" s="135"/>
      <c r="F21" s="135"/>
      <c r="G21" s="135"/>
      <c r="H21" s="135"/>
      <c r="I21" s="135"/>
    </row>
    <row r="22" spans="1:9" x14ac:dyDescent="0.25">
      <c r="A22" s="135"/>
      <c r="B22" s="135"/>
      <c r="C22" s="135"/>
      <c r="D22" s="135"/>
      <c r="E22" s="135"/>
      <c r="F22" s="135"/>
      <c r="G22" s="135"/>
      <c r="H22" s="135"/>
      <c r="I22" s="135"/>
    </row>
    <row r="23" spans="1:9" x14ac:dyDescent="0.25">
      <c r="A23" s="135"/>
      <c r="B23" s="135"/>
      <c r="C23" s="135"/>
      <c r="D23" s="135"/>
      <c r="E23" s="135"/>
      <c r="F23" s="135"/>
      <c r="G23" s="135"/>
      <c r="H23" s="135"/>
      <c r="I23" s="135"/>
    </row>
    <row r="24" spans="1:9" x14ac:dyDescent="0.25">
      <c r="A24" s="135"/>
      <c r="B24" s="135"/>
      <c r="C24" s="135"/>
      <c r="D24" s="135"/>
      <c r="E24" s="135"/>
      <c r="F24" s="135"/>
      <c r="G24" s="135"/>
      <c r="H24" s="135"/>
      <c r="I24" s="135"/>
    </row>
    <row r="25" spans="1:9" x14ac:dyDescent="0.25">
      <c r="A25" s="135"/>
      <c r="B25" s="135"/>
      <c r="C25" s="135"/>
      <c r="D25" s="135"/>
      <c r="E25" s="135"/>
      <c r="F25" s="135"/>
      <c r="G25" s="135"/>
      <c r="H25" s="135"/>
      <c r="I25" s="135"/>
    </row>
    <row r="26" spans="1:9" x14ac:dyDescent="0.25">
      <c r="A26" s="135"/>
      <c r="B26" s="135"/>
      <c r="C26" s="135"/>
      <c r="D26" s="135"/>
      <c r="E26" s="135"/>
      <c r="F26" s="135"/>
      <c r="G26" s="135"/>
      <c r="H26" s="135"/>
      <c r="I26" s="135"/>
    </row>
    <row r="27" spans="1:9" x14ac:dyDescent="0.25">
      <c r="A27" s="135"/>
      <c r="B27" s="135"/>
      <c r="C27" s="135"/>
      <c r="D27" s="135"/>
      <c r="E27" s="135"/>
      <c r="F27" s="135"/>
      <c r="G27" s="135"/>
      <c r="H27" s="135"/>
      <c r="I27" s="135"/>
    </row>
    <row r="28" spans="1:9" x14ac:dyDescent="0.25">
      <c r="A28" s="136" t="s">
        <v>180</v>
      </c>
      <c r="B28" s="136"/>
      <c r="C28" s="136"/>
      <c r="D28" s="136"/>
      <c r="E28" s="136"/>
      <c r="F28" s="136"/>
      <c r="G28" s="136"/>
      <c r="H28" s="136"/>
      <c r="I28" s="136"/>
    </row>
    <row r="29" spans="1:9" x14ac:dyDescent="0.25">
      <c r="A29" s="136"/>
      <c r="B29" s="136"/>
      <c r="C29" s="136"/>
      <c r="D29" s="136"/>
      <c r="E29" s="136"/>
      <c r="F29" s="136"/>
      <c r="G29" s="136"/>
      <c r="H29" s="136"/>
      <c r="I29" s="136"/>
    </row>
    <row r="30" spans="1:9" x14ac:dyDescent="0.25">
      <c r="A30" s="136"/>
      <c r="B30" s="136"/>
      <c r="C30" s="136"/>
      <c r="D30" s="136"/>
      <c r="E30" s="136"/>
      <c r="F30" s="136"/>
      <c r="G30" s="136"/>
      <c r="H30" s="136"/>
      <c r="I30" s="136"/>
    </row>
    <row r="31" spans="1:9" x14ac:dyDescent="0.25">
      <c r="A31" s="136"/>
      <c r="B31" s="136"/>
      <c r="C31" s="136"/>
      <c r="D31" s="136"/>
      <c r="E31" s="136"/>
      <c r="F31" s="136"/>
      <c r="G31" s="136"/>
      <c r="H31" s="136"/>
      <c r="I31" s="136"/>
    </row>
    <row r="32" spans="1:9" x14ac:dyDescent="0.25">
      <c r="A32" s="136"/>
      <c r="B32" s="136"/>
      <c r="C32" s="136"/>
      <c r="D32" s="136"/>
      <c r="E32" s="136"/>
      <c r="F32" s="136"/>
      <c r="G32" s="136"/>
      <c r="H32" s="136"/>
      <c r="I32" s="136"/>
    </row>
    <row r="33" spans="1:9" x14ac:dyDescent="0.25">
      <c r="A33" s="136"/>
      <c r="B33" s="136"/>
      <c r="C33" s="136"/>
      <c r="D33" s="136"/>
      <c r="E33" s="136"/>
      <c r="F33" s="136"/>
      <c r="G33" s="136"/>
      <c r="H33" s="136"/>
      <c r="I33" s="136"/>
    </row>
    <row r="34" spans="1:9" ht="55.5" customHeight="1" x14ac:dyDescent="0.25">
      <c r="A34" s="136"/>
      <c r="B34" s="136"/>
      <c r="C34" s="136"/>
      <c r="D34" s="136"/>
      <c r="E34" s="136"/>
      <c r="F34" s="136"/>
      <c r="G34" s="136"/>
      <c r="H34" s="136"/>
      <c r="I34" s="136"/>
    </row>
  </sheetData>
  <mergeCells count="3">
    <mergeCell ref="A3:I19"/>
    <mergeCell ref="A20:I27"/>
    <mergeCell ref="A28:I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Cashbook</vt:lpstr>
      <vt:lpstr>Yearly Summary</vt:lpstr>
      <vt:lpstr>Savings Account</vt:lpstr>
      <vt:lpstr>Budgets</vt:lpstr>
      <vt:lpstr>Ringfenced Sums</vt:lpstr>
      <vt:lpstr>Defib Costs</vt:lpstr>
      <vt:lpstr>Clerk's Report</vt:lpstr>
      <vt:lpstr>'Clerk''s Report'!Print_Area</vt:lpstr>
      <vt:lpstr>'Yearly 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2023-04-15T15:59:25Z</cp:lastPrinted>
  <dcterms:created xsi:type="dcterms:W3CDTF">2018-08-01T14:29:01Z</dcterms:created>
  <dcterms:modified xsi:type="dcterms:W3CDTF">2023-06-08T10:05:25Z</dcterms:modified>
</cp:coreProperties>
</file>